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rcdfs\neat\thirsk\Marketing\Forms\Order forms\New order forms\"/>
    </mc:Choice>
  </mc:AlternateContent>
  <xr:revisionPtr revIDLastSave="0" documentId="13_ncr:1_{8C294AC7-39DD-4F2E-AB95-B878FBB25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J53" i="1" s="1"/>
  <c r="G52" i="1"/>
  <c r="J52" i="1" s="1"/>
  <c r="G51" i="1"/>
  <c r="J51" i="1" s="1"/>
  <c r="G49" i="1"/>
  <c r="J49" i="1" s="1"/>
  <c r="G50" i="1"/>
  <c r="J50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K74" i="1"/>
  <c r="G37" i="1"/>
  <c r="J37" i="1" s="1"/>
  <c r="J103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75" i="1"/>
  <c r="K73" i="1"/>
  <c r="H103" i="1"/>
  <c r="G24" i="1"/>
  <c r="G35" i="1"/>
  <c r="J35" i="1" s="1"/>
  <c r="G26" i="1"/>
  <c r="J26" i="1" s="1"/>
  <c r="G25" i="1"/>
  <c r="J25" i="1" s="1"/>
  <c r="G58" i="1"/>
  <c r="G63" i="1"/>
  <c r="G57" i="1"/>
  <c r="J57" i="1" s="1"/>
  <c r="G62" i="1"/>
  <c r="J62" i="1" s="1"/>
  <c r="G68" i="1"/>
  <c r="A112" i="1"/>
  <c r="K103" i="1" l="1"/>
  <c r="G30" i="1"/>
  <c r="G36" i="1"/>
  <c r="J68" i="1" l="1"/>
  <c r="J36" i="1"/>
  <c r="J30" i="1"/>
  <c r="J24" i="1" l="1"/>
  <c r="K106" i="1" l="1"/>
  <c r="K105" i="1"/>
  <c r="K107" i="1" l="1"/>
</calcChain>
</file>

<file path=xl/sharedStrings.xml><?xml version="1.0" encoding="utf-8"?>
<sst xmlns="http://schemas.openxmlformats.org/spreadsheetml/2006/main" count="238" uniqueCount="164">
  <si>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</si>
  <si>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</si>
  <si>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</si>
  <si>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</si>
  <si>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</si>
  <si>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</si>
  <si>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</si>
  <si>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</si>
  <si>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</si>
  <si>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</si>
  <si>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</si>
  <si>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</si>
  <si>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A4</t>
  </si>
  <si>
    <t>PPE</t>
  </si>
  <si>
    <t>Respiratory</t>
  </si>
  <si>
    <t>GRAND TOTAL</t>
  </si>
  <si>
    <t>DISCOUNT</t>
  </si>
  <si>
    <t>Resource Order Form for Care Homes</t>
  </si>
  <si>
    <t>Viral gastroenteritis factsheet: Information for service users and visitors</t>
  </si>
  <si>
    <t>Price per pack</t>
  </si>
  <si>
    <t>Hand hygiene</t>
  </si>
  <si>
    <t>SUB TOTAL</t>
  </si>
  <si>
    <t>POSTER TOTAL</t>
  </si>
  <si>
    <t>10-15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</si>
  <si>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</si>
  <si>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</si>
  <si>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</si>
  <si>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</si>
  <si>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</si>
  <si>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</si>
  <si>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>1.  Preventing Infection Workbook: Guidance for Care Homes
     (minimum order quantity = 10)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</si>
  <si>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</si>
  <si>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</si>
  <si>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</si>
  <si>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</si>
  <si>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</si>
  <si>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Waste stream guide for care home settings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</si>
  <si>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</si>
  <si>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</si>
  <si>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</si>
  <si>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 xml:space="preserve">Are you or have you been suffering from diarrhoea and/or vomiting in the last 48 hours </t>
  </si>
  <si>
    <t xml:space="preserve">Bristol stool form scale </t>
  </si>
  <si>
    <t xml:space="preserve">Do you have an outbreak of gastroenteritis? </t>
  </si>
  <si>
    <t xml:space="preserve">During an outbreak of viral gastroenteritis </t>
  </si>
  <si>
    <t>2.  IPC Policies for Care Home settings</t>
  </si>
  <si>
    <t xml:space="preserve">National Colour coding scheme for cleaning materials and equipment </t>
  </si>
  <si>
    <t xml:space="preserve">Local contact numbers for reporting outbreaks of infection </t>
  </si>
  <si>
    <t>Cleaning a commode</t>
  </si>
  <si>
    <t xml:space="preserve">Cleaning a commode pan </t>
  </si>
  <si>
    <t>Viral gastroenteritis outbreak guidance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</si>
  <si>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</si>
  <si>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</si>
  <si>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</si>
  <si>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</si>
  <si>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</si>
  <si>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</si>
  <si>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</si>
  <si>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</si>
  <si>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</si>
  <si>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</si>
  <si>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</si>
  <si>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</si>
  <si>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</si>
  <si>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</si>
  <si>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</si>
  <si>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</si>
  <si>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</si>
  <si>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</si>
  <si>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</si>
  <si>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</si>
  <si>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</si>
  <si>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</si>
  <si>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</si>
  <si>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</si>
  <si>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</si>
  <si>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</si>
  <si>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</si>
  <si>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</si>
  <si>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</si>
  <si>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</si>
  <si>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</si>
  <si>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</si>
  <si>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</si>
  <si>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</si>
  <si>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</si>
  <si>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</si>
  <si>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Safe disposal of waste</t>
  </si>
  <si>
    <t>Safe management of care equipment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</si>
  <si>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</si>
  <si>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</si>
  <si>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</si>
  <si>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</si>
  <si>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</si>
  <si>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 xml:space="preserve">Free IPC Bulletin notification </t>
  </si>
  <si>
    <t>Receipt sent</t>
  </si>
  <si>
    <t>Outbreak of infection</t>
  </si>
  <si>
    <t>Audit tools link</t>
  </si>
  <si>
    <t>You will receive a confirmation email with payment instructions</t>
  </si>
  <si>
    <t>Price per 
Care Home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</si>
  <si>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</si>
  <si>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Price per digital book per user licence</t>
  </si>
  <si>
    <t>Spillage kits located at</t>
  </si>
  <si>
    <t>Safe management of blood and body fluid spillages</t>
  </si>
  <si>
    <t>Stop the spread of infection</t>
  </si>
  <si>
    <t>3.  IPC CQC assessment preparation Pack for Care Homes</t>
  </si>
  <si>
    <t>Already 
subscribed</t>
  </si>
  <si>
    <t>Subscribe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</si>
  <si>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</si>
  <si>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</si>
  <si>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</si>
  <si>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</si>
  <si>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</si>
  <si>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</si>
  <si>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</si>
  <si>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</si>
  <si>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Digital Pack price per Care Home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</si>
  <si>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</si>
  <si>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</si>
  <si>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</si>
  <si>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</si>
  <si>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</si>
  <si>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</si>
  <si>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</si>
  <si>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</si>
  <si>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</si>
  <si>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t>Min qty 10</t>
  </si>
  <si>
    <t>The Pack will be sent via email</t>
  </si>
  <si>
    <t>The templates will be sent via email</t>
  </si>
  <si>
    <r>
      <t>Dig</t>
    </r>
    <r>
      <rPr>
        <sz val="10"/>
        <color rgb="FF000000"/>
        <rFont val="Calibri"/>
        <family val="2"/>
      </rPr>
      <t>ital</t>
    </r>
    <r>
      <rPr>
        <sz val="10"/>
        <rFont val="Calibri"/>
        <family val="2"/>
      </rPr>
      <t xml:space="preserve"> Pack price per Care Home (with supply of printed Posters)</t>
    </r>
  </si>
  <si>
    <r>
      <t>Dig</t>
    </r>
    <r>
      <rPr>
        <sz val="10"/>
        <color rgb="FF000000"/>
        <rFont val="Calibri"/>
        <family val="2"/>
      </rPr>
      <t>ital</t>
    </r>
    <r>
      <rPr>
        <sz val="10"/>
        <rFont val="Calibri"/>
        <family val="2"/>
      </rPr>
      <t xml:space="preserve"> Pack price per Care Home (with supply of PDF Posters)</t>
    </r>
  </si>
  <si>
    <t>Printed Pack price per Care Home (with supply of printed Posters)</t>
  </si>
  <si>
    <t>The digital NYY version of the Pack will be sent via email</t>
  </si>
  <si>
    <t>10 copies per pack</t>
  </si>
  <si>
    <t xml:space="preserve">Price per PDF </t>
  </si>
  <si>
    <t>Isolation/Outbreak management</t>
  </si>
  <si>
    <r>
      <t xml:space="preserve">You will then receive a confirmation email with payment instructions.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postage, where applicable.</t>
    </r>
  </si>
  <si>
    <t xml:space="preserve">Stop the spread of germs - please wash your hands (for service users and visitors) </t>
  </si>
  <si>
    <t>Stop - Please see the person in charge before entering this room for Care Homes</t>
  </si>
  <si>
    <t>Supporting safer visiting in care homes during outbreaks of infection (leaflet)</t>
  </si>
  <si>
    <t>Cleaning notice (laminated)</t>
  </si>
  <si>
    <t>The Pack will be sent via email and the Posters posted</t>
  </si>
  <si>
    <t>Hand hygiene information for community service users (leaflet)</t>
  </si>
  <si>
    <t>4.  IPC Audit Tools for Care Homes</t>
  </si>
  <si>
    <t>The Audit Tool will be sent via email</t>
  </si>
  <si>
    <t>The Audit Tools will be sent via email</t>
  </si>
  <si>
    <t>The Audits Tool will be sent via email</t>
  </si>
  <si>
    <t>5.  Viral gastroenteritis outbreak management Pack for Care Homes</t>
  </si>
  <si>
    <t>6.  IPC Cleaning schedule and record templates for Care Home settings</t>
  </si>
  <si>
    <t>7.  My catheter passport</t>
  </si>
  <si>
    <t>SICPs Assurance: Annual IPC Audit Tool per Care Home</t>
  </si>
  <si>
    <t>Aseptic technique competency: Annual Assessment Tool per Care Home</t>
  </si>
  <si>
    <t>Commode and commode pan compliance Audit Tool per Care Home</t>
  </si>
  <si>
    <t>Enteral tube feeding compliance Audit Tool per Care Home</t>
  </si>
  <si>
    <t>Hand hygiene compliance Audit Tool per Care Home</t>
  </si>
  <si>
    <t>Mattress and mattress cover compliance Audit Tool per Care Home</t>
  </si>
  <si>
    <t>PPE compliance Audit Tool per Care Home</t>
  </si>
  <si>
    <t>Pressure relieving cushion and cushion cover compliance Audit Tool per Care Home</t>
  </si>
  <si>
    <t>Safe management of the care environment compliance Audit Tool per Care Home</t>
  </si>
  <si>
    <t>Safe management of care equipment compliance Audit Tool per Care Home</t>
  </si>
  <si>
    <t>NOTE: ALL AUDIT TOOLS FOR INCLUDED IN THE ABOVE CQC PACK</t>
  </si>
  <si>
    <t>Please check the posters supplied with the IPC CQC assessment preparation Pack before ordering posters</t>
  </si>
  <si>
    <r>
      <t xml:space="preserve">8. 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</si>
  <si>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All the above Audit Tools per Care Home</t>
  </si>
  <si>
    <t>All the above Audit Tools free to North Yorkshire and York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</si>
</sst>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2"/>
      <color rgb="FF008E84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8E84"/>
        <bgColor indexed="64"/>
      </patternFill>
    </fill>
    <fill>
      <patternFill patternType="solid">
        <fgColor rgb="FFC1E9E6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1" fillId="0" borderId="0" xfId="0" applyFont="1"/>
    <xf numFmtId="0" fontId="10" fillId="8" borderId="2" xfId="0" applyFont="1" applyFill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8" fontId="32" fillId="2" borderId="3" xfId="0" applyNumberFormat="1" applyFont="1" applyFill="1" applyBorder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4" borderId="31" xfId="0" applyFont="1" applyFill="1" applyBorder="1" applyAlignment="1">
      <alignment vertical="center" wrapText="1"/>
    </xf>
    <xf numFmtId="8" fontId="32" fillId="2" borderId="13" xfId="0" applyNumberFormat="1" applyFont="1" applyFill="1" applyBorder="1" applyAlignment="1">
      <alignment horizontal="left"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  <xf numFmtId="8" fontId="32" fillId="2" borderId="2" xfId="0" applyNumberFormat="1" applyFont="1" applyFill="1" applyBorder="1" applyAlignment="1">
      <alignment horizontal="left" vertical="center" wrapText="1"/>
    </xf>
    <xf numFmtId="164" fontId="32" fillId="2" borderId="2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  <protection locked="0"/>
    </xf>
    <xf numFmtId="8" fontId="32" fillId="2" borderId="2" xfId="0" applyNumberFormat="1" applyFont="1" applyFill="1" applyBorder="1" applyAlignment="1">
      <alignment horizontal="center" vertical="center" wrapText="1"/>
    </xf>
    <xf numFmtId="0" fontId="32" fillId="4" borderId="54" xfId="0" applyFont="1" applyFill="1" applyBorder="1" applyAlignment="1">
      <alignment vertical="center" wrapText="1"/>
    </xf>
    <xf numFmtId="8" fontId="32" fillId="2" borderId="54" xfId="0" applyNumberFormat="1" applyFont="1" applyFill="1" applyBorder="1" applyAlignment="1">
      <alignment horizontal="left" vertical="center" wrapText="1"/>
    </xf>
    <xf numFmtId="164" fontId="32" fillId="2" borderId="55" xfId="0" applyNumberFormat="1" applyFont="1" applyFill="1" applyBorder="1" applyAlignment="1">
      <alignment horizontal="center" vertical="center" wrapText="1"/>
    </xf>
    <xf numFmtId="164" fontId="32" fillId="2" borderId="52" xfId="0" applyNumberFormat="1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vertical="center" wrapText="1"/>
    </xf>
    <xf numFmtId="164" fontId="32" fillId="2" borderId="14" xfId="0" applyNumberFormat="1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>
      <alignment vertical="center"/>
    </xf>
    <xf numFmtId="49" fontId="32" fillId="4" borderId="21" xfId="0" applyNumberFormat="1" applyFont="1" applyFill="1" applyBorder="1" applyAlignment="1">
      <alignment vertical="center"/>
    </xf>
    <xf numFmtId="49" fontId="32" fillId="4" borderId="5" xfId="0" applyNumberFormat="1" applyFont="1" applyFill="1" applyBorder="1" applyAlignment="1">
      <alignment vertical="center"/>
    </xf>
    <xf numFmtId="0" fontId="33" fillId="4" borderId="10" xfId="0" applyFont="1" applyFill="1" applyBorder="1" applyAlignment="1">
      <alignment vertical="top" wrapText="1"/>
    </xf>
    <xf numFmtId="0" fontId="33" fillId="4" borderId="31" xfId="0" applyFont="1" applyFill="1" applyBorder="1" applyAlignment="1">
      <alignment vertical="top" wrapText="1"/>
    </xf>
    <xf numFmtId="0" fontId="33" fillId="4" borderId="32" xfId="0" applyFont="1" applyFill="1" applyBorder="1" applyAlignment="1">
      <alignment vertical="top" wrapText="1"/>
    </xf>
    <xf numFmtId="0" fontId="33" fillId="4" borderId="18" xfId="0" applyFont="1" applyFill="1" applyBorder="1" applyAlignment="1">
      <alignment vertical="center" wrapText="1"/>
    </xf>
    <xf numFmtId="0" fontId="33" fillId="4" borderId="14" xfId="0" applyFont="1" applyFill="1" applyBorder="1" applyAlignment="1">
      <alignment vertical="center" wrapText="1"/>
    </xf>
    <xf numFmtId="0" fontId="33" fillId="4" borderId="19" xfId="0" applyFont="1" applyFill="1" applyBorder="1" applyAlignment="1">
      <alignment vertical="center" wrapText="1"/>
    </xf>
    <xf numFmtId="8" fontId="3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/>
    </xf>
    <xf numFmtId="8" fontId="32" fillId="6" borderId="2" xfId="0" applyNumberFormat="1" applyFont="1" applyFill="1" applyBorder="1" applyAlignment="1">
      <alignment horizontal="center" vertical="center" wrapText="1"/>
    </xf>
    <xf numFmtId="8" fontId="32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Protection="1">
      <protection locked="0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0" fontId="33" fillId="4" borderId="3" xfId="0" applyFont="1" applyFill="1" applyBorder="1" applyAlignment="1">
      <alignment horizontal="right" vertical="center" wrapText="1"/>
    </xf>
    <xf numFmtId="8" fontId="32" fillId="2" borderId="3" xfId="0" applyNumberFormat="1" applyFont="1" applyFill="1" applyBorder="1" applyAlignment="1">
      <alignment horizontal="center" vertical="center" wrapText="1"/>
    </xf>
    <xf numFmtId="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8" borderId="2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/>
    </xf>
    <xf numFmtId="0" fontId="33" fillId="4" borderId="10" xfId="0" applyFont="1" applyFill="1" applyBorder="1" applyAlignment="1">
      <alignment vertical="center" wrapText="1"/>
    </xf>
    <xf numFmtId="49" fontId="33" fillId="4" borderId="2" xfId="0" quotePrefix="1" applyNumberFormat="1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2" xfId="0" quotePrefix="1" applyFont="1" applyFill="1" applyBorder="1" applyAlignment="1">
      <alignment horizontal="left" vertical="center" wrapText="1"/>
    </xf>
    <xf numFmtId="49" fontId="33" fillId="4" borderId="2" xfId="0" applyNumberFormat="1" applyFont="1" applyFill="1" applyBorder="1" applyAlignment="1">
      <alignment vertical="center" wrapText="1"/>
    </xf>
    <xf numFmtId="0" fontId="33" fillId="4" borderId="2" xfId="0" quotePrefix="1" applyFont="1" applyFill="1" applyBorder="1" applyAlignment="1">
      <alignment horizontal="left" vertical="center"/>
    </xf>
    <xf numFmtId="0" fontId="36" fillId="4" borderId="18" xfId="0" applyFont="1" applyFill="1" applyBorder="1" applyAlignment="1">
      <alignment vertical="center" wrapText="1"/>
    </xf>
    <xf numFmtId="0" fontId="36" fillId="4" borderId="10" xfId="0" applyFont="1" applyFill="1" applyBorder="1" applyAlignment="1">
      <alignment vertical="center" wrapText="1"/>
    </xf>
    <xf numFmtId="0" fontId="32" fillId="4" borderId="18" xfId="0" applyFont="1" applyFill="1" applyBorder="1" applyAlignment="1">
      <alignment vertical="center" wrapText="1"/>
    </xf>
    <xf numFmtId="164" fontId="32" fillId="2" borderId="54" xfId="0" applyNumberFormat="1" applyFont="1" applyFill="1" applyBorder="1" applyAlignment="1">
      <alignment horizontal="center" vertical="center" wrapText="1"/>
    </xf>
    <xf numFmtId="0" fontId="32" fillId="0" borderId="54" xfId="0" applyFont="1" applyBorder="1" applyAlignment="1" applyProtection="1">
      <alignment horizontal="center" vertical="center" wrapText="1"/>
      <protection locked="0"/>
    </xf>
    <xf numFmtId="8" fontId="32" fillId="2" borderId="67" xfId="0" applyNumberFormat="1" applyFont="1" applyFill="1" applyBorder="1" applyAlignment="1">
      <alignment horizontal="left" vertical="center" wrapText="1"/>
    </xf>
    <xf numFmtId="164" fontId="32" fillId="2" borderId="68" xfId="0" applyNumberFormat="1" applyFont="1" applyFill="1" applyBorder="1" applyAlignment="1">
      <alignment horizontal="center" vertical="center" wrapText="1"/>
    </xf>
    <xf numFmtId="8" fontId="32" fillId="2" borderId="60" xfId="0" applyNumberFormat="1" applyFont="1" applyFill="1" applyBorder="1" applyAlignment="1">
      <alignment horizontal="left" vertical="center" wrapText="1"/>
    </xf>
    <xf numFmtId="164" fontId="32" fillId="2" borderId="69" xfId="0" applyNumberFormat="1" applyFont="1" applyFill="1" applyBorder="1" applyAlignment="1">
      <alignment horizontal="center" vertical="center" wrapText="1"/>
    </xf>
    <xf numFmtId="164" fontId="32" fillId="2" borderId="6" xfId="0" applyNumberFormat="1" applyFont="1" applyFill="1" applyBorder="1" applyAlignment="1">
      <alignment horizontal="center" vertical="center" wrapText="1"/>
    </xf>
    <xf numFmtId="0" fontId="29" fillId="3" borderId="60" xfId="0" applyFont="1" applyFill="1" applyBorder="1" applyAlignment="1">
      <alignment horizontal="center" vertical="center" wrapText="1"/>
    </xf>
    <xf numFmtId="0" fontId="32" fillId="4" borderId="60" xfId="0" applyFont="1" applyFill="1" applyBorder="1" applyAlignment="1">
      <alignment vertical="center" wrapText="1"/>
    </xf>
    <xf numFmtId="0" fontId="40" fillId="4" borderId="74" xfId="0" applyFont="1" applyFill="1" applyBorder="1" applyAlignment="1">
      <alignment vertical="center" wrapText="1"/>
    </xf>
    <xf numFmtId="8" fontId="32" fillId="2" borderId="75" xfId="0" applyNumberFormat="1" applyFont="1" applyFill="1" applyBorder="1" applyAlignment="1">
      <alignment horizontal="left" vertical="center" wrapText="1"/>
    </xf>
    <xf numFmtId="164" fontId="32" fillId="2" borderId="76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29" fillId="3" borderId="8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9" fillId="3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0" fillId="3" borderId="59" xfId="0" applyFont="1" applyFill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29" fillId="3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8" fontId="32" fillId="2" borderId="14" xfId="0" applyNumberFormat="1" applyFont="1" applyFill="1" applyBorder="1" applyAlignment="1">
      <alignment horizontal="center" vertical="center" wrapText="1"/>
    </xf>
    <xf numFmtId="8" fontId="32" fillId="2" borderId="19" xfId="0" applyNumberFormat="1" applyFont="1" applyFill="1" applyBorder="1" applyAlignment="1">
      <alignment horizontal="center" vertical="center" wrapText="1"/>
    </xf>
    <xf numFmtId="8" fontId="32" fillId="2" borderId="15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>
      <alignment horizontal="center" vertical="center"/>
    </xf>
    <xf numFmtId="49" fontId="32" fillId="4" borderId="21" xfId="0" applyNumberFormat="1" applyFont="1" applyFill="1" applyBorder="1" applyAlignment="1">
      <alignment horizontal="center" vertical="center"/>
    </xf>
    <xf numFmtId="49" fontId="32" fillId="4" borderId="5" xfId="0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vertical="center" wrapText="1"/>
    </xf>
    <xf numFmtId="0" fontId="29" fillId="3" borderId="8" xfId="0" applyFont="1" applyFill="1" applyBorder="1" applyAlignment="1">
      <alignment vertical="center" wrapText="1"/>
    </xf>
    <xf numFmtId="164" fontId="32" fillId="2" borderId="14" xfId="0" applyNumberFormat="1" applyFont="1" applyFill="1" applyBorder="1" applyAlignment="1">
      <alignment horizontal="center" vertical="center" wrapText="1"/>
    </xf>
    <xf numFmtId="164" fontId="32" fillId="2" borderId="24" xfId="0" applyNumberFormat="1" applyFont="1" applyFill="1" applyBorder="1" applyAlignment="1">
      <alignment horizontal="center" vertical="center" wrapText="1"/>
    </xf>
    <xf numFmtId="8" fontId="32" fillId="2" borderId="55" xfId="0" applyNumberFormat="1" applyFont="1" applyFill="1" applyBorder="1" applyAlignment="1">
      <alignment horizontal="left" vertical="center" wrapText="1"/>
    </xf>
    <xf numFmtId="8" fontId="32" fillId="2" borderId="38" xfId="0" applyNumberFormat="1" applyFont="1" applyFill="1" applyBorder="1" applyAlignment="1">
      <alignment horizontal="left" vertical="center" wrapText="1"/>
    </xf>
    <xf numFmtId="8" fontId="32" fillId="2" borderId="56" xfId="0" applyNumberFormat="1" applyFont="1" applyFill="1" applyBorder="1" applyAlignment="1">
      <alignment horizontal="left" vertical="center" wrapText="1"/>
    </xf>
    <xf numFmtId="164" fontId="32" fillId="2" borderId="55" xfId="0" applyNumberFormat="1" applyFont="1" applyFill="1" applyBorder="1" applyAlignment="1">
      <alignment horizontal="center" vertical="center" wrapText="1"/>
    </xf>
    <xf numFmtId="164" fontId="32" fillId="2" borderId="39" xfId="0" applyNumberFormat="1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>
      <alignment horizontal="left" vertical="center" wrapText="1"/>
    </xf>
    <xf numFmtId="49" fontId="32" fillId="4" borderId="21" xfId="0" applyNumberFormat="1" applyFont="1" applyFill="1" applyBorder="1" applyAlignment="1">
      <alignment horizontal="left" vertical="center" wrapText="1"/>
    </xf>
    <xf numFmtId="49" fontId="32" fillId="4" borderId="5" xfId="0" applyNumberFormat="1" applyFont="1" applyFill="1" applyBorder="1" applyAlignment="1">
      <alignment horizontal="left" vertical="center" wrapText="1"/>
    </xf>
    <xf numFmtId="0" fontId="41" fillId="0" borderId="35" xfId="0" applyFont="1" applyBorder="1" applyAlignment="1">
      <alignment vertical="center" wrapText="1"/>
    </xf>
    <xf numFmtId="0" fontId="42" fillId="0" borderId="36" xfId="0" applyFont="1" applyBorder="1"/>
    <xf numFmtId="0" fontId="42" fillId="0" borderId="37" xfId="0" applyFont="1" applyBorder="1"/>
    <xf numFmtId="164" fontId="32" fillId="2" borderId="2" xfId="0" applyNumberFormat="1" applyFont="1" applyFill="1" applyBorder="1" applyAlignment="1">
      <alignment horizontal="center" vertical="center" wrapText="1"/>
    </xf>
    <xf numFmtId="8" fontId="32" fillId="2" borderId="2" xfId="0" applyNumberFormat="1" applyFont="1" applyFill="1" applyBorder="1" applyAlignment="1">
      <alignment horizontal="left" vertical="center" wrapText="1"/>
    </xf>
    <xf numFmtId="8" fontId="32" fillId="2" borderId="52" xfId="0" applyNumberFormat="1" applyFont="1" applyFill="1" applyBorder="1" applyAlignment="1">
      <alignment horizontal="left" vertical="center" wrapText="1"/>
    </xf>
    <xf numFmtId="8" fontId="32" fillId="2" borderId="53" xfId="0" applyNumberFormat="1" applyFont="1" applyFill="1" applyBorder="1" applyAlignment="1">
      <alignment horizontal="left" vertical="center" wrapText="1"/>
    </xf>
    <xf numFmtId="8" fontId="32" fillId="2" borderId="17" xfId="0" applyNumberFormat="1" applyFont="1" applyFill="1" applyBorder="1" applyAlignment="1">
      <alignment horizontal="left" vertical="center" wrapText="1"/>
    </xf>
    <xf numFmtId="164" fontId="32" fillId="2" borderId="17" xfId="0" applyNumberFormat="1" applyFont="1" applyFill="1" applyBorder="1" applyAlignment="1">
      <alignment horizontal="center" vertical="center" wrapText="1"/>
    </xf>
    <xf numFmtId="164" fontId="32" fillId="2" borderId="48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3" fillId="4" borderId="31" xfId="0" applyFont="1" applyFill="1" applyBorder="1" applyAlignment="1">
      <alignment horizontal="left" vertical="top" wrapText="1"/>
    </xf>
    <xf numFmtId="0" fontId="33" fillId="4" borderId="33" xfId="0" applyFont="1" applyFill="1" applyBorder="1" applyAlignment="1">
      <alignment horizontal="left" vertical="top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21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4" borderId="32" xfId="0" applyFont="1" applyFill="1" applyBorder="1" applyAlignment="1">
      <alignment horizontal="left" vertical="top" wrapText="1"/>
    </xf>
    <xf numFmtId="0" fontId="34" fillId="0" borderId="33" xfId="0" applyFont="1" applyBorder="1" applyAlignment="1">
      <alignment vertical="top" wrapText="1"/>
    </xf>
    <xf numFmtId="0" fontId="34" fillId="0" borderId="21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2" fillId="6" borderId="5" xfId="0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left" vertical="center" wrapText="1"/>
    </xf>
    <xf numFmtId="0" fontId="34" fillId="0" borderId="6" xfId="0" applyFont="1" applyBorder="1" applyAlignment="1" applyProtection="1">
      <alignment horizontal="left" wrapText="1"/>
      <protection locked="0"/>
    </xf>
    <xf numFmtId="0" fontId="34" fillId="0" borderId="21" xfId="0" applyFont="1" applyBorder="1" applyAlignment="1" applyProtection="1">
      <alignment horizontal="left" wrapText="1"/>
      <protection locked="0"/>
    </xf>
    <xf numFmtId="0" fontId="34" fillId="0" borderId="5" xfId="0" applyFont="1" applyBorder="1" applyAlignment="1" applyProtection="1">
      <alignment horizontal="left" wrapText="1"/>
      <protection locked="0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8" fillId="2" borderId="17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right" vertical="center" wrapText="1"/>
    </xf>
    <xf numFmtId="0" fontId="34" fillId="0" borderId="21" xfId="0" applyFont="1" applyBorder="1"/>
    <xf numFmtId="0" fontId="34" fillId="0" borderId="5" xfId="0" applyFont="1" applyBorder="1"/>
    <xf numFmtId="0" fontId="39" fillId="4" borderId="6" xfId="0" applyFont="1" applyFill="1" applyBorder="1" applyAlignment="1">
      <alignment horizontal="right"/>
    </xf>
    <xf numFmtId="0" fontId="34" fillId="4" borderId="21" xfId="0" applyFont="1" applyFill="1" applyBorder="1" applyAlignment="1">
      <alignment horizontal="right"/>
    </xf>
    <xf numFmtId="0" fontId="34" fillId="4" borderId="5" xfId="0" applyFont="1" applyFill="1" applyBorder="1" applyAlignment="1">
      <alignment horizontal="right"/>
    </xf>
    <xf numFmtId="0" fontId="33" fillId="4" borderId="19" xfId="0" applyFont="1" applyFill="1" applyBorder="1" applyAlignment="1">
      <alignment horizontal="right" vertical="center" wrapText="1"/>
    </xf>
    <xf numFmtId="0" fontId="34" fillId="0" borderId="15" xfId="0" applyFont="1" applyBorder="1" applyAlignment="1">
      <alignment horizontal="right" vertical="center" wrapText="1"/>
    </xf>
    <xf numFmtId="0" fontId="33" fillId="4" borderId="2" xfId="0" applyFont="1" applyFill="1" applyBorder="1" applyAlignment="1">
      <alignment horizontal="right" vertical="center" wrapText="1"/>
    </xf>
    <xf numFmtId="0" fontId="34" fillId="0" borderId="2" xfId="0" applyFont="1" applyBorder="1" applyAlignment="1">
      <alignment horizontal="right" vertical="center" wrapText="1"/>
    </xf>
    <xf numFmtId="0" fontId="34" fillId="0" borderId="2" xfId="0" applyFont="1" applyBorder="1"/>
    <xf numFmtId="0" fontId="12" fillId="0" borderId="44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28" fillId="4" borderId="4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12" xfId="0" applyFont="1" applyFill="1" applyBorder="1" applyAlignment="1">
      <alignment horizontal="left" vertical="center" wrapText="1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32" fillId="0" borderId="69" xfId="0" applyFont="1" applyBorder="1" applyAlignment="1" applyProtection="1">
      <alignment horizontal="center" vertical="center" wrapText="1"/>
      <protection locked="0"/>
    </xf>
    <xf numFmtId="0" fontId="34" fillId="0" borderId="70" xfId="0" applyFont="1" applyBorder="1" applyAlignment="1">
      <alignment horizontal="center" vertical="center" wrapText="1"/>
    </xf>
    <xf numFmtId="164" fontId="32" fillId="2" borderId="11" xfId="0" applyNumberFormat="1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32" fillId="2" borderId="54" xfId="0" applyNumberFormat="1" applyFont="1" applyFill="1" applyBorder="1" applyAlignment="1">
      <alignment horizontal="center" vertical="center" wrapText="1"/>
    </xf>
    <xf numFmtId="164" fontId="32" fillId="2" borderId="66" xfId="0" applyNumberFormat="1" applyFont="1" applyFill="1" applyBorder="1" applyAlignment="1">
      <alignment horizontal="center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32" fillId="4" borderId="6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2" fillId="0" borderId="62" xfId="0" applyFont="1" applyBorder="1" applyAlignment="1" applyProtection="1">
      <alignment horizontal="center" vertical="center" wrapText="1"/>
      <protection locked="0"/>
    </xf>
    <xf numFmtId="0" fontId="34" fillId="0" borderId="63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  <xf numFmtId="8" fontId="32" fillId="2" borderId="64" xfId="0" applyNumberFormat="1" applyFont="1" applyFill="1" applyBorder="1" applyAlignment="1">
      <alignment horizontal="left" vertical="center" wrapText="1"/>
    </xf>
    <xf numFmtId="8" fontId="32" fillId="2" borderId="65" xfId="0" applyNumberFormat="1" applyFont="1" applyFill="1" applyBorder="1" applyAlignment="1">
      <alignment horizontal="left" vertical="center" wrapText="1"/>
    </xf>
    <xf numFmtId="8" fontId="32" fillId="2" borderId="6" xfId="0" applyNumberFormat="1" applyFont="1" applyFill="1" applyBorder="1" applyAlignment="1">
      <alignment horizontal="left" vertical="center" wrapText="1"/>
    </xf>
    <xf numFmtId="8" fontId="32" fillId="2" borderId="5" xfId="0" applyNumberFormat="1" applyFont="1" applyFill="1" applyBorder="1" applyAlignment="1">
      <alignment horizontal="left" vertical="center" wrapText="1"/>
    </xf>
    <xf numFmtId="0" fontId="17" fillId="0" borderId="34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32" fillId="0" borderId="64" xfId="0" applyFont="1" applyBorder="1" applyAlignment="1" applyProtection="1">
      <alignment horizontal="center" vertical="center" wrapText="1"/>
      <protection locked="0"/>
    </xf>
    <xf numFmtId="0" fontId="34" fillId="0" borderId="65" xfId="0" applyFont="1" applyBorder="1" applyAlignment="1">
      <alignment horizontal="center" vertical="center" wrapText="1"/>
    </xf>
    <xf numFmtId="0" fontId="32" fillId="0" borderId="52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29" fillId="3" borderId="72" xfId="0" applyFont="1" applyFill="1" applyBorder="1" applyAlignment="1">
      <alignment horizontal="left" vertical="center" wrapText="1"/>
    </xf>
    <xf numFmtId="0" fontId="29" fillId="3" borderId="73" xfId="0" applyFont="1" applyFill="1" applyBorder="1" applyAlignment="1">
      <alignment horizontal="left" vertical="center" wrapText="1"/>
    </xf>
    <xf numFmtId="0" fontId="29" fillId="3" borderId="61" xfId="0" applyFont="1" applyFill="1" applyBorder="1" applyAlignment="1">
      <alignment horizontal="left" vertical="center" wrapText="1"/>
    </xf>
    <xf numFmtId="0" fontId="32" fillId="0" borderId="68" xfId="0" applyFont="1" applyBorder="1" applyAlignment="1" applyProtection="1">
      <alignment horizontal="center" vertical="center" wrapText="1"/>
      <protection locked="0"/>
    </xf>
    <xf numFmtId="0" fontId="34" fillId="0" borderId="71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8" fontId="32" fillId="2" borderId="13" xfId="0" applyNumberFormat="1" applyFont="1" applyFill="1" applyBorder="1" applyAlignment="1">
      <alignment horizontal="left" vertical="center" wrapText="1"/>
    </xf>
    <xf numFmtId="8" fontId="32" fillId="2" borderId="75" xfId="0" applyNumberFormat="1" applyFont="1" applyFill="1" applyBorder="1" applyAlignment="1">
      <alignment horizontal="left" vertical="center" wrapText="1"/>
    </xf>
    <xf numFmtId="0" fontId="32" fillId="0" borderId="76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>
      <alignment horizontal="center" vertical="center" wrapText="1"/>
    </xf>
    <xf numFmtId="164" fontId="32" fillId="2" borderId="75" xfId="0" applyNumberFormat="1" applyFont="1" applyFill="1" applyBorder="1" applyAlignment="1">
      <alignment horizontal="center" vertical="center" wrapText="1"/>
    </xf>
    <xf numFmtId="164" fontId="32" fillId="2" borderId="78" xfId="0" applyNumberFormat="1" applyFont="1" applyFill="1" applyBorder="1" applyAlignment="1">
      <alignment horizontal="center" vertical="center" wrapText="1"/>
    </xf>
    <xf numFmtId="8" fontId="32" fillId="2" borderId="60" xfId="0" applyNumberFormat="1" applyFont="1" applyFill="1" applyBorder="1" applyAlignment="1">
      <alignment horizontal="left" vertical="center" wrapText="1"/>
    </xf>
    <xf numFmtId="164" fontId="32" fillId="2" borderId="60" xfId="0" applyNumberFormat="1" applyFont="1" applyFill="1" applyBorder="1" applyAlignment="1">
      <alignment horizontal="center" vertical="center" wrapText="1"/>
    </xf>
    <xf numFmtId="164" fontId="32" fillId="2" borderId="5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E84"/>
      <color rgb="FFC1E9E6"/>
      <color rgb="FFDBDBDB"/>
      <color rgb="FF000000"/>
      <color rgb="FF0000FF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205509</xdr:colOff>
      <xdr:row>0</xdr:row>
      <xdr:rowOff>82839</xdr:rowOff>
    </xdr:from>
    <xdr:to>
      <xdr:col>10</xdr:col>
      <xdr:colOff>430934</xdr:colOff>
      <xdr:row>0</xdr:row>
      <xdr:rowOff>439016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2459" y="82839"/>
          <a:ext cx="644525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12"/>
  <sheetViews>
    <sheetView showGridLines="0" tabSelected="1" showWhiteSpace="0" view="pageLayout" topLeftCell="A5" zoomScale="115" zoomScaleNormal="85" zoomScalePageLayoutView="115" workbookViewId="0">
      <selection activeCell="D9" sqref="D9:K9"/>
    </sheetView>
  </sheetViews>
  <sheetFormatPr defaultRowHeight="14.4" x14ac:dyDescent="0.3"/>
  <cols>
    <col min="1" max="1" width="27.33203125" customWidth="1"/>
    <col min="2" max="5" width="7.88671875" customWidth="1"/>
    <col min="6" max="6" width="6.88671875" customWidth="1"/>
    <col min="7" max="7" width="9.33203125" customWidth="1"/>
    <col min="8" max="8" width="6.6640625" customWidth="1"/>
    <col min="9" max="9" width="5.109375" customWidth="1"/>
    <col min="10" max="10" width="4.5546875" customWidth="1"/>
    <col min="11" max="11" width="7.5546875" customWidth="1"/>
  </cols>
  <sheetData>
    <row r="1" spans="1:11" ht="47.25" customHeight="1" x14ac:dyDescent="0.3"/>
    <row r="2" spans="1:11" s="4" customFormat="1" ht="30.75" customHeight="1" x14ac:dyDescent="0.6">
      <c r="A2" s="21" t="s">
        <v>50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6">
      <c r="A3" s="21" t="s">
        <v>17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65">
      <c r="A4" s="20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3">
      <c r="A5" s="186" t="s">
        <v>92</v>
      </c>
      <c r="B5" s="187"/>
      <c r="C5" s="187"/>
      <c r="D5" s="187"/>
      <c r="E5" s="187"/>
      <c r="F5" s="187"/>
      <c r="G5" s="187"/>
      <c r="H5" s="187"/>
      <c r="I5" s="187"/>
      <c r="J5" s="187"/>
      <c r="K5" s="188"/>
    </row>
    <row r="6" spans="1:11" ht="29.25" customHeight="1" x14ac:dyDescent="0.3">
      <c r="A6" s="206" t="s">
        <v>99</v>
      </c>
      <c r="B6" s="207"/>
      <c r="C6" s="207"/>
      <c r="D6" s="207"/>
      <c r="E6" s="207"/>
      <c r="F6" s="207"/>
      <c r="G6" s="207"/>
      <c r="H6" s="207"/>
      <c r="I6" s="207"/>
      <c r="J6" s="207"/>
      <c r="K6" s="208"/>
    </row>
    <row r="7" spans="1:11" ht="42" customHeight="1" thickBot="1" x14ac:dyDescent="0.35">
      <c r="A7" s="247" t="s">
        <v>135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</row>
    <row r="8" spans="1:11" ht="16.5" customHeight="1" thickBot="1" x14ac:dyDescent="0.35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s="1" customFormat="1" ht="26.25" customHeight="1" x14ac:dyDescent="0.4">
      <c r="A9" s="200" t="s">
        <v>0</v>
      </c>
      <c r="B9" s="201"/>
      <c r="C9" s="202"/>
      <c r="D9" s="203"/>
      <c r="E9" s="204"/>
      <c r="F9" s="204"/>
      <c r="G9" s="204"/>
      <c r="H9" s="204"/>
      <c r="I9" s="204"/>
      <c r="J9" s="204"/>
      <c r="K9" s="205"/>
    </row>
    <row r="10" spans="1:11" s="1" customFormat="1" ht="26.25" customHeight="1" x14ac:dyDescent="0.4">
      <c r="A10" s="189" t="s">
        <v>26</v>
      </c>
      <c r="B10" s="190"/>
      <c r="C10" s="191"/>
      <c r="D10" s="194"/>
      <c r="E10" s="195"/>
      <c r="F10" s="195"/>
      <c r="G10" s="195"/>
      <c r="H10" s="195"/>
      <c r="I10" s="195"/>
      <c r="J10" s="195"/>
      <c r="K10" s="196"/>
    </row>
    <row r="11" spans="1:11" s="1" customFormat="1" ht="26.25" customHeight="1" x14ac:dyDescent="0.4">
      <c r="A11" s="189" t="s">
        <v>27</v>
      </c>
      <c r="B11" s="190"/>
      <c r="C11" s="191"/>
      <c r="D11" s="194"/>
      <c r="E11" s="195"/>
      <c r="F11" s="195"/>
      <c r="G11" s="195"/>
      <c r="H11" s="195"/>
      <c r="I11" s="195"/>
      <c r="J11" s="195"/>
      <c r="K11" s="196"/>
    </row>
    <row r="12" spans="1:11" s="1" customFormat="1" ht="26.25" customHeight="1" x14ac:dyDescent="0.4">
      <c r="A12" s="192" t="s">
        <v>55</v>
      </c>
      <c r="B12" s="193"/>
      <c r="C12" s="225"/>
      <c r="D12" s="226"/>
      <c r="E12" s="227"/>
      <c r="F12" s="227"/>
      <c r="G12" s="227"/>
      <c r="H12" s="227"/>
      <c r="I12" s="227"/>
      <c r="J12" s="227"/>
      <c r="K12" s="228"/>
    </row>
    <row r="13" spans="1:11" s="1" customFormat="1" ht="43.8" customHeight="1" x14ac:dyDescent="0.4">
      <c r="A13" s="189" t="s">
        <v>28</v>
      </c>
      <c r="B13" s="190"/>
      <c r="C13" s="191"/>
      <c r="D13" s="222"/>
      <c r="E13" s="223"/>
      <c r="F13" s="223"/>
      <c r="G13" s="223"/>
      <c r="H13" s="223"/>
      <c r="I13" s="223"/>
      <c r="J13" s="223"/>
      <c r="K13" s="224"/>
    </row>
    <row r="14" spans="1:11" s="1" customFormat="1" ht="37.5" customHeight="1" x14ac:dyDescent="0.4">
      <c r="A14" s="189" t="s">
        <v>29</v>
      </c>
      <c r="B14" s="190"/>
      <c r="C14" s="191"/>
      <c r="D14" s="194"/>
      <c r="E14" s="195"/>
      <c r="F14" s="195"/>
      <c r="G14" s="195"/>
      <c r="H14" s="195"/>
      <c r="I14" s="195"/>
      <c r="J14" s="195"/>
      <c r="K14" s="196"/>
    </row>
    <row r="15" spans="1:11" s="1" customFormat="1" ht="19.5" customHeight="1" x14ac:dyDescent="0.4">
      <c r="A15" s="189" t="s">
        <v>1</v>
      </c>
      <c r="B15" s="190"/>
      <c r="C15" s="191"/>
      <c r="D15" s="194"/>
      <c r="E15" s="195"/>
      <c r="F15" s="195"/>
      <c r="G15" s="195"/>
      <c r="H15" s="195"/>
      <c r="I15" s="195"/>
      <c r="J15" s="195"/>
      <c r="K15" s="196"/>
    </row>
    <row r="16" spans="1:11" s="1" customFormat="1" ht="19.5" customHeight="1" x14ac:dyDescent="0.4">
      <c r="A16" s="192" t="s">
        <v>51</v>
      </c>
      <c r="B16" s="197"/>
      <c r="C16" s="198"/>
      <c r="D16" s="194"/>
      <c r="E16" s="195"/>
      <c r="F16" s="195"/>
      <c r="G16" s="195"/>
      <c r="H16" s="195"/>
      <c r="I16" s="195"/>
      <c r="J16" s="195"/>
      <c r="K16" s="196"/>
    </row>
    <row r="17" spans="1:21" s="1" customFormat="1" ht="19.5" customHeight="1" x14ac:dyDescent="0.4">
      <c r="A17" s="189" t="s">
        <v>91</v>
      </c>
      <c r="B17" s="190"/>
      <c r="C17" s="191"/>
      <c r="D17" s="194"/>
      <c r="E17" s="195"/>
      <c r="F17" s="195"/>
      <c r="G17" s="195"/>
      <c r="H17" s="195"/>
      <c r="I17" s="195"/>
      <c r="J17" s="195"/>
      <c r="K17" s="196"/>
    </row>
    <row r="18" spans="1:21" s="1" customFormat="1" ht="29.25" customHeight="1" x14ac:dyDescent="0.4">
      <c r="A18" s="189" t="s">
        <v>58</v>
      </c>
      <c r="B18" s="190"/>
      <c r="C18" s="191"/>
      <c r="D18" s="194"/>
      <c r="E18" s="195"/>
      <c r="F18" s="195"/>
      <c r="G18" s="195"/>
      <c r="H18" s="195"/>
      <c r="I18" s="195"/>
      <c r="J18" s="195"/>
      <c r="K18" s="196"/>
    </row>
    <row r="19" spans="1:21" s="1" customFormat="1" ht="30.75" customHeight="1" x14ac:dyDescent="0.4">
      <c r="A19" s="192" t="s">
        <v>93</v>
      </c>
      <c r="B19" s="193"/>
      <c r="C19" s="193"/>
      <c r="D19" s="28" t="s">
        <v>105</v>
      </c>
      <c r="E19" s="212"/>
      <c r="F19" s="213"/>
      <c r="G19" s="29" t="s">
        <v>106</v>
      </c>
      <c r="H19" s="29"/>
      <c r="I19" s="212" t="s">
        <v>107</v>
      </c>
      <c r="J19" s="213"/>
      <c r="K19" s="29"/>
    </row>
    <row r="20" spans="1:21" s="1" customFormat="1" ht="16.5" customHeight="1" thickBot="1" x14ac:dyDescent="0.45">
      <c r="A20" s="209" t="s">
        <v>52</v>
      </c>
      <c r="B20" s="210"/>
      <c r="C20" s="211"/>
      <c r="D20" s="214" t="s">
        <v>8</v>
      </c>
      <c r="E20" s="215"/>
      <c r="F20" s="216"/>
      <c r="G20" s="217"/>
      <c r="H20" s="215"/>
      <c r="I20" s="215"/>
      <c r="J20" s="215"/>
      <c r="K20" s="218"/>
    </row>
    <row r="21" spans="1:21" s="1" customFormat="1" ht="15" customHeight="1" thickBot="1" x14ac:dyDescent="0.45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21" ht="39.9" customHeight="1" x14ac:dyDescent="0.3">
      <c r="A22" s="128" t="s">
        <v>30</v>
      </c>
      <c r="B22" s="129"/>
      <c r="C22" s="129"/>
      <c r="D22" s="129"/>
      <c r="E22" s="129"/>
      <c r="F22" s="129"/>
      <c r="G22" s="31" t="s">
        <v>24</v>
      </c>
      <c r="H22" s="111" t="s">
        <v>2</v>
      </c>
      <c r="I22" s="112"/>
      <c r="J22" s="98" t="s">
        <v>112</v>
      </c>
      <c r="K22" s="119"/>
    </row>
    <row r="23" spans="1:21" ht="15.6" customHeight="1" x14ac:dyDescent="0.3">
      <c r="A23" s="74" t="s">
        <v>110</v>
      </c>
      <c r="B23" s="75" t="s">
        <v>23</v>
      </c>
      <c r="C23" s="76" t="s">
        <v>3</v>
      </c>
      <c r="D23" s="76" t="s">
        <v>4</v>
      </c>
      <c r="E23" s="76" t="s">
        <v>5</v>
      </c>
      <c r="F23" s="76" t="s">
        <v>6</v>
      </c>
      <c r="G23" s="35"/>
      <c r="H23" s="236" t="s">
        <v>125</v>
      </c>
      <c r="I23" s="108"/>
      <c r="J23" s="232"/>
      <c r="K23" s="233"/>
    </row>
    <row r="24" spans="1:21" ht="15.6" customHeight="1" thickBot="1" x14ac:dyDescent="0.35">
      <c r="A24" s="32" t="s">
        <v>113</v>
      </c>
      <c r="B24" s="43">
        <v>6</v>
      </c>
      <c r="C24" s="43">
        <v>5.4</v>
      </c>
      <c r="D24" s="43">
        <v>4.8</v>
      </c>
      <c r="E24" s="43">
        <v>4.2</v>
      </c>
      <c r="F24" s="43">
        <v>3.6</v>
      </c>
      <c r="G24" s="44">
        <f>IF(H24="",0,IF(H24&lt;16,B24,IF(H24&lt;31,C24,IF(H24&lt;46,D24,IF(H24&lt;61,E24,IF(H24&gt;60,F24))))))</f>
        <v>0</v>
      </c>
      <c r="H24" s="107"/>
      <c r="I24" s="108"/>
      <c r="J24" s="143">
        <f>(H24*G24)</f>
        <v>0</v>
      </c>
      <c r="K24" s="221"/>
    </row>
    <row r="25" spans="1:21" ht="28.2" hidden="1" thickBot="1" x14ac:dyDescent="0.35">
      <c r="A25" s="82" t="s">
        <v>100</v>
      </c>
      <c r="B25" s="48">
        <v>4.41</v>
      </c>
      <c r="C25" s="48">
        <v>3.91</v>
      </c>
      <c r="D25" s="48">
        <v>3.39</v>
      </c>
      <c r="E25" s="48">
        <v>2.89</v>
      </c>
      <c r="F25" s="48">
        <v>2.37</v>
      </c>
      <c r="G25" s="83">
        <f>IF(H25="",0,IF(H25&lt;16,B25,IF(H25&lt;31,C25,IF(H25&lt;46,D25,IF(H25&lt;61,E25,IF(H25&gt;60,F25))))))</f>
        <v>0</v>
      </c>
      <c r="H25" s="84"/>
      <c r="I25" s="84"/>
      <c r="J25" s="229">
        <f>(H25*G25)</f>
        <v>0</v>
      </c>
      <c r="K25" s="230"/>
      <c r="R25" s="5"/>
      <c r="S25" s="5"/>
      <c r="T25" s="5"/>
      <c r="U25" s="5"/>
    </row>
    <row r="26" spans="1:21" ht="15.6" customHeight="1" thickBot="1" x14ac:dyDescent="0.35">
      <c r="A26" s="33" t="s">
        <v>114</v>
      </c>
      <c r="B26" s="36">
        <v>5</v>
      </c>
      <c r="C26" s="36">
        <v>4.5</v>
      </c>
      <c r="D26" s="36">
        <v>4</v>
      </c>
      <c r="E26" s="36">
        <v>3.5</v>
      </c>
      <c r="F26" s="36">
        <v>3</v>
      </c>
      <c r="G26" s="37">
        <f>IF(H26="",0,IF(H26&lt;16,B26,IF(H26&lt;31,C26,IF(H26&lt;46,D26,IF(H26&lt;61,E26,IF(H26&gt;60,F26))))))</f>
        <v>0</v>
      </c>
      <c r="H26" s="237"/>
      <c r="I26" s="238"/>
      <c r="J26" s="231">
        <f>H26*G26</f>
        <v>0</v>
      </c>
      <c r="K26" s="124"/>
      <c r="R26" s="5"/>
      <c r="S26" s="5"/>
      <c r="T26" s="5"/>
      <c r="U26" s="5"/>
    </row>
    <row r="27" spans="1:21" ht="15" customHeight="1" thickBot="1" x14ac:dyDescent="0.35">
      <c r="G27" s="5"/>
      <c r="H27" s="5"/>
      <c r="I27" s="5"/>
      <c r="J27" s="5"/>
      <c r="K27" s="5"/>
    </row>
    <row r="28" spans="1:21" ht="18.75" customHeight="1" x14ac:dyDescent="0.3">
      <c r="A28" s="128" t="s">
        <v>44</v>
      </c>
      <c r="B28" s="129"/>
      <c r="C28" s="129"/>
      <c r="D28" s="129"/>
      <c r="E28" s="129"/>
      <c r="F28" s="129"/>
      <c r="G28" s="31" t="s">
        <v>24</v>
      </c>
      <c r="H28" s="111" t="s">
        <v>2</v>
      </c>
      <c r="I28" s="112"/>
      <c r="J28" s="98" t="s">
        <v>112</v>
      </c>
      <c r="K28" s="119"/>
    </row>
    <row r="29" spans="1:21" ht="16.2" customHeight="1" x14ac:dyDescent="0.3">
      <c r="A29" s="74" t="s">
        <v>2</v>
      </c>
      <c r="B29" s="77">
        <v>1</v>
      </c>
      <c r="C29" s="78" t="s">
        <v>10</v>
      </c>
      <c r="D29" s="76" t="s">
        <v>9</v>
      </c>
      <c r="E29" s="234"/>
      <c r="F29" s="235"/>
      <c r="G29" s="104"/>
      <c r="H29" s="104"/>
      <c r="I29" s="104"/>
      <c r="J29" s="104"/>
      <c r="K29" s="106"/>
    </row>
    <row r="30" spans="1:21" ht="15.75" customHeight="1" thickBot="1" x14ac:dyDescent="0.35">
      <c r="A30" s="40" t="s">
        <v>111</v>
      </c>
      <c r="B30" s="41">
        <v>100</v>
      </c>
      <c r="C30" s="41">
        <v>95</v>
      </c>
      <c r="D30" s="41">
        <v>90</v>
      </c>
      <c r="E30" s="243"/>
      <c r="F30" s="244"/>
      <c r="G30" s="42">
        <f>IF(H30="",0,IF(H30&lt;2,B30,IF(H30&lt;10,C30,IF(H30&gt;9,D30,IF(H30&lt;61,E30,IF(H30&gt;61,F30))))))</f>
        <v>0</v>
      </c>
      <c r="H30" s="250"/>
      <c r="I30" s="251"/>
      <c r="J30" s="242">
        <f>(H30*G30)</f>
        <v>0</v>
      </c>
      <c r="K30" s="149"/>
    </row>
    <row r="31" spans="1:21" ht="15.75" customHeight="1" thickBot="1" x14ac:dyDescent="0.35">
      <c r="A31" s="239" t="s">
        <v>90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1" ht="15.75" customHeight="1" thickBo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8.75" customHeight="1" x14ac:dyDescent="0.3">
      <c r="A33" s="128" t="s">
        <v>104</v>
      </c>
      <c r="B33" s="129"/>
      <c r="C33" s="129"/>
      <c r="D33" s="129"/>
      <c r="E33" s="129"/>
      <c r="F33" s="129"/>
      <c r="G33" s="31" t="s">
        <v>24</v>
      </c>
      <c r="H33" s="111" t="s">
        <v>2</v>
      </c>
      <c r="I33" s="112"/>
      <c r="J33" s="98" t="s">
        <v>112</v>
      </c>
      <c r="K33" s="119"/>
    </row>
    <row r="34" spans="1:11" ht="15.75" customHeight="1" x14ac:dyDescent="0.3">
      <c r="A34" s="74" t="s">
        <v>2</v>
      </c>
      <c r="B34" s="77">
        <v>1</v>
      </c>
      <c r="C34" s="78" t="s">
        <v>10</v>
      </c>
      <c r="D34" s="76" t="s">
        <v>9</v>
      </c>
      <c r="E34" s="234"/>
      <c r="F34" s="235"/>
      <c r="G34" s="104"/>
      <c r="H34" s="104"/>
      <c r="I34" s="104"/>
      <c r="J34" s="104"/>
      <c r="K34" s="106"/>
    </row>
    <row r="35" spans="1:11" ht="31.5" customHeight="1" x14ac:dyDescent="0.3">
      <c r="A35" s="40" t="s">
        <v>130</v>
      </c>
      <c r="B35" s="41">
        <v>100</v>
      </c>
      <c r="C35" s="41">
        <v>95</v>
      </c>
      <c r="D35" s="41">
        <v>90</v>
      </c>
      <c r="E35" s="245"/>
      <c r="F35" s="246"/>
      <c r="G35" s="42">
        <f>IF(H35="",0,IF(H35&lt;2,B35,IF(H35&lt;10,C35,IF(H35&gt;9,D35,IF(H35&lt;61,E35,IF(H35&gt;61,F35))))))</f>
        <v>0</v>
      </c>
      <c r="H35" s="107"/>
      <c r="I35" s="108"/>
      <c r="J35" s="242">
        <f>(H35*G35)</f>
        <v>0</v>
      </c>
      <c r="K35" s="149"/>
    </row>
    <row r="36" spans="1:11" ht="31.5" customHeight="1" x14ac:dyDescent="0.3">
      <c r="A36" s="81" t="s">
        <v>129</v>
      </c>
      <c r="B36" s="41">
        <v>90</v>
      </c>
      <c r="C36" s="41">
        <v>85.5</v>
      </c>
      <c r="D36" s="41">
        <v>81</v>
      </c>
      <c r="E36" s="145" t="s">
        <v>126</v>
      </c>
      <c r="F36" s="254"/>
      <c r="G36" s="42">
        <f>IF(H36="",0,IF(H36&lt;2,B36,IF(H36&lt;10,C36,IF(H36&gt;9,D36,IF(H36&lt;61,E36,IF(H36&gt;61,F36))))))</f>
        <v>0</v>
      </c>
      <c r="H36" s="252"/>
      <c r="I36" s="253"/>
      <c r="J36" s="242">
        <f>(H36*G36)</f>
        <v>0</v>
      </c>
      <c r="K36" s="149"/>
    </row>
    <row r="37" spans="1:11" ht="54" customHeight="1" thickBot="1" x14ac:dyDescent="0.35">
      <c r="A37" s="80" t="s">
        <v>128</v>
      </c>
      <c r="B37" s="43">
        <v>115</v>
      </c>
      <c r="C37" s="43">
        <v>109.25</v>
      </c>
      <c r="D37" s="43">
        <v>103.5</v>
      </c>
      <c r="E37" s="245" t="s">
        <v>140</v>
      </c>
      <c r="F37" s="159"/>
      <c r="G37" s="44">
        <f>IF(H37="",0,IF(H37&lt;2,B37,IF(H37&lt;10,C37,IF(H37&gt;9,D37,IF(H37&lt;61,E37,IF(H37&gt;61,F37))))))</f>
        <v>0</v>
      </c>
      <c r="H37" s="107"/>
      <c r="I37" s="255"/>
      <c r="J37" s="143">
        <f>(H37*G37)</f>
        <v>0</v>
      </c>
      <c r="K37" s="221"/>
    </row>
    <row r="38" spans="1:11" ht="15" customHeight="1" thickBot="1" x14ac:dyDescent="0.3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18.75" customHeight="1" x14ac:dyDescent="0.3">
      <c r="A39" s="256" t="s">
        <v>142</v>
      </c>
      <c r="B39" s="257"/>
      <c r="C39" s="257"/>
      <c r="D39" s="257"/>
      <c r="E39" s="257"/>
      <c r="F39" s="258"/>
      <c r="G39" s="31" t="s">
        <v>24</v>
      </c>
      <c r="H39" s="111" t="s">
        <v>2</v>
      </c>
      <c r="I39" s="112"/>
      <c r="J39" s="98" t="s">
        <v>112</v>
      </c>
      <c r="K39" s="119"/>
    </row>
    <row r="40" spans="1:11" ht="15" customHeight="1" x14ac:dyDescent="0.3">
      <c r="A40" s="261" t="s">
        <v>159</v>
      </c>
      <c r="B40" s="262"/>
      <c r="C40" s="262"/>
      <c r="D40" s="262"/>
      <c r="E40" s="262"/>
      <c r="F40" s="263"/>
      <c r="G40" s="90"/>
      <c r="H40" s="264"/>
      <c r="I40" s="265"/>
      <c r="J40" s="264"/>
      <c r="K40" s="266"/>
    </row>
    <row r="41" spans="1:11" ht="15.75" customHeight="1" x14ac:dyDescent="0.3">
      <c r="A41" s="74" t="s">
        <v>2</v>
      </c>
      <c r="B41" s="77">
        <v>1</v>
      </c>
      <c r="C41" s="137"/>
      <c r="D41" s="138"/>
      <c r="E41" s="138"/>
      <c r="F41" s="139"/>
      <c r="G41" s="104"/>
      <c r="H41" s="104"/>
      <c r="I41" s="104"/>
      <c r="J41" s="104"/>
      <c r="K41" s="106"/>
    </row>
    <row r="42" spans="1:11" ht="27.6" x14ac:dyDescent="0.3">
      <c r="A42" s="34" t="s">
        <v>149</v>
      </c>
      <c r="B42" s="43">
        <v>10</v>
      </c>
      <c r="C42" s="144" t="s">
        <v>143</v>
      </c>
      <c r="D42" s="144"/>
      <c r="E42" s="144"/>
      <c r="F42" s="144"/>
      <c r="G42" s="44">
        <f t="shared" ref="G42:G53" si="0">IF(H42="",0,IF(H42&lt;20,B42,IF(H42&lt;30,C42,IF(H42&lt;40,D42,IF(H42&lt;61,E42,IF(H42&gt;61,F42))))))</f>
        <v>0</v>
      </c>
      <c r="H42" s="107"/>
      <c r="I42" s="108"/>
      <c r="J42" s="143">
        <f>(H42*G42)</f>
        <v>0</v>
      </c>
      <c r="K42" s="221"/>
    </row>
    <row r="43" spans="1:11" ht="41.4" x14ac:dyDescent="0.3">
      <c r="A43" s="34" t="s">
        <v>150</v>
      </c>
      <c r="B43" s="43">
        <v>5</v>
      </c>
      <c r="C43" s="144" t="s">
        <v>143</v>
      </c>
      <c r="D43" s="144"/>
      <c r="E43" s="144"/>
      <c r="F43" s="144"/>
      <c r="G43" s="89">
        <f t="shared" si="0"/>
        <v>0</v>
      </c>
      <c r="H43" s="107"/>
      <c r="I43" s="108"/>
      <c r="J43" s="143">
        <f t="shared" ref="J43:J44" si="1">(H43*G43)</f>
        <v>0</v>
      </c>
      <c r="K43" s="221"/>
    </row>
    <row r="44" spans="1:11" ht="41.4" x14ac:dyDescent="0.3">
      <c r="A44" s="34" t="s">
        <v>151</v>
      </c>
      <c r="B44" s="85">
        <v>5</v>
      </c>
      <c r="C44" s="144" t="s">
        <v>143</v>
      </c>
      <c r="D44" s="144"/>
      <c r="E44" s="144"/>
      <c r="F44" s="144"/>
      <c r="G44" s="44">
        <f t="shared" si="0"/>
        <v>0</v>
      </c>
      <c r="H44" s="219"/>
      <c r="I44" s="220"/>
      <c r="J44" s="143">
        <f t="shared" si="1"/>
        <v>0</v>
      </c>
      <c r="K44" s="221"/>
    </row>
    <row r="45" spans="1:11" ht="27.6" x14ac:dyDescent="0.3">
      <c r="A45" s="34" t="s">
        <v>152</v>
      </c>
      <c r="B45" s="43">
        <v>5</v>
      </c>
      <c r="C45" s="144" t="s">
        <v>143</v>
      </c>
      <c r="D45" s="144"/>
      <c r="E45" s="144"/>
      <c r="F45" s="144"/>
      <c r="G45" s="89">
        <f t="shared" si="0"/>
        <v>0</v>
      </c>
      <c r="H45" s="107"/>
      <c r="I45" s="108"/>
      <c r="J45" s="143">
        <f>(H45*G45)</f>
        <v>0</v>
      </c>
      <c r="K45" s="221"/>
    </row>
    <row r="46" spans="1:11" ht="27.6" x14ac:dyDescent="0.3">
      <c r="A46" s="34" t="s">
        <v>153</v>
      </c>
      <c r="B46" s="85">
        <v>5</v>
      </c>
      <c r="C46" s="144" t="s">
        <v>143</v>
      </c>
      <c r="D46" s="144"/>
      <c r="E46" s="144"/>
      <c r="F46" s="144"/>
      <c r="G46" s="86">
        <f t="shared" si="0"/>
        <v>0</v>
      </c>
      <c r="H46" s="259"/>
      <c r="I46" s="260"/>
      <c r="J46" s="143">
        <f t="shared" ref="J46:J51" si="2">(H46*G46)</f>
        <v>0</v>
      </c>
      <c r="K46" s="221"/>
    </row>
    <row r="47" spans="1:11" ht="41.4" x14ac:dyDescent="0.3">
      <c r="A47" s="34" t="s">
        <v>154</v>
      </c>
      <c r="B47" s="43">
        <v>5</v>
      </c>
      <c r="C47" s="144" t="s">
        <v>143</v>
      </c>
      <c r="D47" s="144"/>
      <c r="E47" s="144"/>
      <c r="F47" s="144"/>
      <c r="G47" s="89">
        <f t="shared" si="0"/>
        <v>0</v>
      </c>
      <c r="H47" s="107"/>
      <c r="I47" s="108"/>
      <c r="J47" s="143">
        <f t="shared" si="2"/>
        <v>0</v>
      </c>
      <c r="K47" s="221"/>
    </row>
    <row r="48" spans="1:11" ht="27.6" x14ac:dyDescent="0.3">
      <c r="A48" s="34" t="s">
        <v>155</v>
      </c>
      <c r="B48" s="87">
        <v>5</v>
      </c>
      <c r="C48" s="144" t="s">
        <v>143</v>
      </c>
      <c r="D48" s="144"/>
      <c r="E48" s="144"/>
      <c r="F48" s="144"/>
      <c r="G48" s="86">
        <f t="shared" si="0"/>
        <v>0</v>
      </c>
      <c r="H48" s="259"/>
      <c r="I48" s="260"/>
      <c r="J48" s="143">
        <f t="shared" si="2"/>
        <v>0</v>
      </c>
      <c r="K48" s="221"/>
    </row>
    <row r="49" spans="1:21" ht="41.4" x14ac:dyDescent="0.3">
      <c r="A49" s="34" t="s">
        <v>156</v>
      </c>
      <c r="B49" s="85">
        <v>5</v>
      </c>
      <c r="C49" s="144" t="s">
        <v>143</v>
      </c>
      <c r="D49" s="144"/>
      <c r="E49" s="144"/>
      <c r="F49" s="144"/>
      <c r="G49" s="89">
        <f t="shared" si="0"/>
        <v>0</v>
      </c>
      <c r="H49" s="107"/>
      <c r="I49" s="108"/>
      <c r="J49" s="143">
        <f>(H49*G49)</f>
        <v>0</v>
      </c>
      <c r="K49" s="221"/>
    </row>
    <row r="50" spans="1:21" ht="41.4" x14ac:dyDescent="0.3">
      <c r="A50" s="34" t="s">
        <v>158</v>
      </c>
      <c r="B50" s="43">
        <v>5</v>
      </c>
      <c r="C50" s="144" t="s">
        <v>143</v>
      </c>
      <c r="D50" s="144"/>
      <c r="E50" s="144"/>
      <c r="F50" s="144"/>
      <c r="G50" s="86">
        <f t="shared" si="0"/>
        <v>0</v>
      </c>
      <c r="H50" s="259"/>
      <c r="I50" s="260"/>
      <c r="J50" s="143">
        <f t="shared" si="2"/>
        <v>0</v>
      </c>
      <c r="K50" s="221"/>
    </row>
    <row r="51" spans="1:21" ht="42" thickBot="1" x14ac:dyDescent="0.35">
      <c r="A51" s="51" t="s">
        <v>157</v>
      </c>
      <c r="B51" s="85">
        <v>5</v>
      </c>
      <c r="C51" s="267" t="s">
        <v>143</v>
      </c>
      <c r="D51" s="267"/>
      <c r="E51" s="267"/>
      <c r="F51" s="267"/>
      <c r="G51" s="50">
        <f t="shared" si="0"/>
        <v>0</v>
      </c>
      <c r="H51" s="252"/>
      <c r="I51" s="253"/>
      <c r="J51" s="242">
        <f t="shared" si="2"/>
        <v>0</v>
      </c>
      <c r="K51" s="149"/>
    </row>
    <row r="52" spans="1:21" ht="28.8" thickTop="1" thickBot="1" x14ac:dyDescent="0.35">
      <c r="A52" s="92" t="s">
        <v>162</v>
      </c>
      <c r="B52" s="93">
        <v>45</v>
      </c>
      <c r="C52" s="268" t="s">
        <v>144</v>
      </c>
      <c r="D52" s="268"/>
      <c r="E52" s="268"/>
      <c r="F52" s="268"/>
      <c r="G52" s="94">
        <f t="shared" si="0"/>
        <v>0</v>
      </c>
      <c r="H52" s="269"/>
      <c r="I52" s="270"/>
      <c r="J52" s="271">
        <f>(H52*G52)</f>
        <v>0</v>
      </c>
      <c r="K52" s="272"/>
    </row>
    <row r="53" spans="1:21" ht="28.2" customHeight="1" thickTop="1" x14ac:dyDescent="0.3">
      <c r="A53" s="91" t="s">
        <v>163</v>
      </c>
      <c r="B53" s="87">
        <v>0</v>
      </c>
      <c r="C53" s="273" t="s">
        <v>145</v>
      </c>
      <c r="D53" s="273"/>
      <c r="E53" s="273"/>
      <c r="F53" s="273"/>
      <c r="G53" s="88">
        <f t="shared" si="0"/>
        <v>0</v>
      </c>
      <c r="H53" s="219"/>
      <c r="I53" s="220"/>
      <c r="J53" s="274">
        <f t="shared" ref="J53" si="3">(H53*G53)</f>
        <v>0</v>
      </c>
      <c r="K53" s="275"/>
    </row>
    <row r="54" spans="1:21" ht="15" customHeight="1" thickBot="1" x14ac:dyDescent="0.3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21" ht="18.75" customHeight="1" x14ac:dyDescent="0.3">
      <c r="A55" s="128" t="s">
        <v>146</v>
      </c>
      <c r="B55" s="129"/>
      <c r="C55" s="129"/>
      <c r="D55" s="129"/>
      <c r="E55" s="129"/>
      <c r="F55" s="129"/>
      <c r="G55" s="31" t="s">
        <v>24</v>
      </c>
      <c r="H55" s="111" t="s">
        <v>2</v>
      </c>
      <c r="I55" s="112"/>
      <c r="J55" s="98" t="s">
        <v>112</v>
      </c>
      <c r="K55" s="119"/>
    </row>
    <row r="56" spans="1:21" ht="15.75" customHeight="1" x14ac:dyDescent="0.3">
      <c r="A56" s="74" t="s">
        <v>2</v>
      </c>
      <c r="B56" s="77">
        <v>1</v>
      </c>
      <c r="C56" s="137"/>
      <c r="D56" s="138"/>
      <c r="E56" s="138"/>
      <c r="F56" s="139"/>
      <c r="G56" s="104"/>
      <c r="H56" s="104"/>
      <c r="I56" s="104"/>
      <c r="J56" s="104"/>
      <c r="K56" s="106"/>
    </row>
    <row r="57" spans="1:21" x14ac:dyDescent="0.3">
      <c r="A57" s="34" t="s">
        <v>115</v>
      </c>
      <c r="B57" s="43">
        <v>40</v>
      </c>
      <c r="C57" s="144" t="s">
        <v>126</v>
      </c>
      <c r="D57" s="144"/>
      <c r="E57" s="144"/>
      <c r="F57" s="144"/>
      <c r="G57" s="44">
        <f>IF(H57="",0,IF(H57&lt;20,B57,IF(H57&lt;30,C57,IF(H57&lt;40,D57,IF(H57&lt;61,E57,IF(H57&gt;61,F57))))))</f>
        <v>0</v>
      </c>
      <c r="H57" s="107"/>
      <c r="I57" s="108"/>
      <c r="J57" s="143">
        <f>(H57*G57)</f>
        <v>0</v>
      </c>
      <c r="K57" s="143"/>
    </row>
    <row r="58" spans="1:21" ht="28.2" customHeight="1" thickBot="1" x14ac:dyDescent="0.35">
      <c r="A58" s="47" t="s">
        <v>109</v>
      </c>
      <c r="B58" s="48">
        <v>0</v>
      </c>
      <c r="C58" s="132" t="s">
        <v>131</v>
      </c>
      <c r="D58" s="133"/>
      <c r="E58" s="133"/>
      <c r="F58" s="134"/>
      <c r="G58" s="49">
        <f>IF(H58="",0,IF(H58&lt;20,B58,IF(H58&lt;30,C58,IF(H58&lt;40,D58,IF(H58&lt;61,E58,IF(H58&gt;61,F58))))))</f>
        <v>0</v>
      </c>
      <c r="H58" s="109"/>
      <c r="I58" s="110"/>
      <c r="J58" s="135">
        <v>0</v>
      </c>
      <c r="K58" s="136"/>
      <c r="R58" s="5"/>
      <c r="S58" s="5"/>
      <c r="T58" s="5"/>
      <c r="U58" s="5"/>
    </row>
    <row r="59" spans="1:21" ht="27.6" customHeight="1" thickBot="1" x14ac:dyDescent="0.35">
      <c r="G59" s="5"/>
      <c r="H59" s="5"/>
      <c r="I59" s="5"/>
      <c r="J59" s="5"/>
      <c r="K59" s="5"/>
    </row>
    <row r="60" spans="1:21" ht="18.75" customHeight="1" x14ac:dyDescent="0.3">
      <c r="A60" s="128" t="s">
        <v>147</v>
      </c>
      <c r="B60" s="129"/>
      <c r="C60" s="129"/>
      <c r="D60" s="129"/>
      <c r="E60" s="129"/>
      <c r="F60" s="129"/>
      <c r="G60" s="31" t="s">
        <v>24</v>
      </c>
      <c r="H60" s="111" t="s">
        <v>2</v>
      </c>
      <c r="I60" s="112"/>
      <c r="J60" s="98" t="s">
        <v>112</v>
      </c>
      <c r="K60" s="119"/>
    </row>
    <row r="61" spans="1:21" ht="15.75" customHeight="1" x14ac:dyDescent="0.3">
      <c r="A61" s="74" t="s">
        <v>2</v>
      </c>
      <c r="B61" s="79">
        <v>1</v>
      </c>
      <c r="C61" s="125"/>
      <c r="D61" s="126"/>
      <c r="E61" s="126"/>
      <c r="F61" s="127"/>
      <c r="G61" s="104"/>
      <c r="H61" s="105"/>
      <c r="I61" s="105"/>
      <c r="J61" s="104"/>
      <c r="K61" s="106"/>
    </row>
    <row r="62" spans="1:21" ht="27.6" x14ac:dyDescent="0.3">
      <c r="A62" s="40" t="s">
        <v>98</v>
      </c>
      <c r="B62" s="41">
        <v>20</v>
      </c>
      <c r="C62" s="145" t="s">
        <v>127</v>
      </c>
      <c r="D62" s="146"/>
      <c r="E62" s="146"/>
      <c r="F62" s="147"/>
      <c r="G62" s="50">
        <f>IF(H62="",0,IF(H62&lt;20,B62,IF(H62&lt;30,C62,IF(H62&lt;40,D62,IF(H62&lt;61,E62,IF(H62&gt;61,F62))))))</f>
        <v>0</v>
      </c>
      <c r="H62" s="107"/>
      <c r="I62" s="108"/>
      <c r="J62" s="148">
        <f>(H62*G62)</f>
        <v>0</v>
      </c>
      <c r="K62" s="149"/>
    </row>
    <row r="63" spans="1:21" ht="27.6" customHeight="1" thickBot="1" x14ac:dyDescent="0.35">
      <c r="A63" s="51" t="s">
        <v>109</v>
      </c>
      <c r="B63" s="41">
        <v>0</v>
      </c>
      <c r="C63" s="145" t="s">
        <v>127</v>
      </c>
      <c r="D63" s="146"/>
      <c r="E63" s="146"/>
      <c r="F63" s="147"/>
      <c r="G63" s="50">
        <f>IF(H63="",0,IF(H63&lt;20,B63,IF(H63&lt;30,C63,IF(H63&lt;40,D63,IF(H63&lt;61,E63,IF(H63&gt;61,F63))))))</f>
        <v>0</v>
      </c>
      <c r="H63" s="109"/>
      <c r="I63" s="110"/>
      <c r="J63" s="130">
        <v>0</v>
      </c>
      <c r="K63" s="131"/>
    </row>
    <row r="64" spans="1:21" ht="15" thickBot="1" x14ac:dyDescent="0.35">
      <c r="A64" s="140" t="s">
        <v>108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2"/>
    </row>
    <row r="65" spans="1:11" ht="15" customHeight="1" thickBot="1" x14ac:dyDescent="0.35">
      <c r="G65" s="5"/>
      <c r="H65" s="5"/>
      <c r="I65" s="5"/>
      <c r="J65" s="5"/>
      <c r="K65" s="5"/>
    </row>
    <row r="66" spans="1:11" ht="18.75" customHeight="1" x14ac:dyDescent="0.3">
      <c r="A66" s="128" t="s">
        <v>148</v>
      </c>
      <c r="B66" s="129"/>
      <c r="C66" s="129"/>
      <c r="D66" s="129"/>
      <c r="E66" s="129"/>
      <c r="F66" s="129"/>
      <c r="G66" s="31" t="s">
        <v>24</v>
      </c>
      <c r="H66" s="111" t="s">
        <v>2</v>
      </c>
      <c r="I66" s="112"/>
      <c r="J66" s="98" t="s">
        <v>112</v>
      </c>
      <c r="K66" s="119"/>
    </row>
    <row r="67" spans="1:11" ht="15.75" customHeight="1" x14ac:dyDescent="0.3">
      <c r="A67" s="74" t="s">
        <v>2</v>
      </c>
      <c r="B67" s="79" t="s">
        <v>132</v>
      </c>
      <c r="C67" s="53"/>
      <c r="D67" s="54"/>
      <c r="E67" s="54"/>
      <c r="F67" s="55"/>
      <c r="G67" s="104"/>
      <c r="H67" s="105"/>
      <c r="I67" s="105"/>
      <c r="J67" s="104"/>
      <c r="K67" s="106"/>
    </row>
    <row r="68" spans="1:11" ht="15.75" customHeight="1" thickBot="1" x14ac:dyDescent="0.35">
      <c r="A68" s="33" t="s">
        <v>19</v>
      </c>
      <c r="B68" s="36">
        <v>22</v>
      </c>
      <c r="C68" s="120"/>
      <c r="D68" s="121"/>
      <c r="E68" s="121"/>
      <c r="F68" s="122"/>
      <c r="G68" s="52">
        <f>IF(H68="",0,IF(H68&lt;20,B68,IF(H68&lt;30,C68,IF(H68&lt;40,D68,IF(H68&lt;61,E68,IF(H68&gt;61,F68))))))</f>
        <v>0</v>
      </c>
      <c r="H68" s="109"/>
      <c r="I68" s="110"/>
      <c r="J68" s="123">
        <f>(H68*G68)</f>
        <v>0</v>
      </c>
      <c r="K68" s="124"/>
    </row>
    <row r="69" spans="1:11" ht="15" customHeight="1" thickBot="1" x14ac:dyDescent="0.35">
      <c r="A69" s="7"/>
      <c r="B69" s="8"/>
      <c r="C69" s="8"/>
      <c r="D69" s="8"/>
      <c r="E69" s="8"/>
      <c r="F69" s="8"/>
      <c r="G69" s="9"/>
      <c r="H69" s="6"/>
      <c r="I69" s="6"/>
      <c r="J69" s="9"/>
      <c r="K69" s="10"/>
    </row>
    <row r="70" spans="1:11" ht="22.5" customHeight="1" x14ac:dyDescent="0.3">
      <c r="A70" s="100" t="s">
        <v>161</v>
      </c>
      <c r="B70" s="101"/>
      <c r="C70" s="101"/>
      <c r="D70" s="101"/>
      <c r="E70" s="101"/>
      <c r="F70" s="98" t="s">
        <v>11</v>
      </c>
      <c r="G70" s="98" t="s">
        <v>111</v>
      </c>
      <c r="H70" s="96" t="s">
        <v>116</v>
      </c>
      <c r="I70" s="115" t="s">
        <v>133</v>
      </c>
      <c r="J70" s="117" t="s">
        <v>117</v>
      </c>
      <c r="K70" s="113" t="s">
        <v>112</v>
      </c>
    </row>
    <row r="71" spans="1:11" ht="21.75" customHeight="1" x14ac:dyDescent="0.3">
      <c r="A71" s="102"/>
      <c r="B71" s="103"/>
      <c r="C71" s="103"/>
      <c r="D71" s="103"/>
      <c r="E71" s="103"/>
      <c r="F71" s="99"/>
      <c r="G71" s="99"/>
      <c r="H71" s="97"/>
      <c r="I71" s="116"/>
      <c r="J71" s="118"/>
      <c r="K71" s="114"/>
    </row>
    <row r="72" spans="1:11" ht="15" customHeight="1" x14ac:dyDescent="0.3">
      <c r="A72" s="261" t="s">
        <v>160</v>
      </c>
      <c r="B72" s="262"/>
      <c r="C72" s="262"/>
      <c r="D72" s="262"/>
      <c r="E72" s="262"/>
      <c r="F72" s="262"/>
      <c r="G72" s="262"/>
      <c r="H72" s="262"/>
      <c r="I72" s="262"/>
      <c r="J72" s="263"/>
      <c r="K72" s="95"/>
    </row>
    <row r="73" spans="1:11" ht="15.75" customHeight="1" x14ac:dyDescent="0.3">
      <c r="A73" s="151" t="s">
        <v>20</v>
      </c>
      <c r="B73" s="150" t="s">
        <v>31</v>
      </c>
      <c r="C73" s="150"/>
      <c r="D73" s="150"/>
      <c r="E73" s="150"/>
      <c r="F73" s="39" t="s">
        <v>12</v>
      </c>
      <c r="G73" s="46">
        <v>1.25</v>
      </c>
      <c r="H73" s="45"/>
      <c r="I73" s="62">
        <v>5</v>
      </c>
      <c r="J73" s="63"/>
      <c r="K73" s="46">
        <f>(G73*H73)+(I73*J73)</f>
        <v>0</v>
      </c>
    </row>
    <row r="74" spans="1:11" ht="33.6" customHeight="1" x14ac:dyDescent="0.3">
      <c r="A74" s="156"/>
      <c r="B74" s="150" t="s">
        <v>141</v>
      </c>
      <c r="C74" s="150"/>
      <c r="D74" s="150"/>
      <c r="E74" s="150"/>
      <c r="F74" s="39" t="s">
        <v>12</v>
      </c>
      <c r="G74" s="46">
        <v>1.25</v>
      </c>
      <c r="H74" s="45"/>
      <c r="I74" s="62">
        <v>5</v>
      </c>
      <c r="J74" s="63"/>
      <c r="K74" s="46">
        <f t="shared" ref="K74" si="4">(G74*H74)+(I74*J74)</f>
        <v>0</v>
      </c>
    </row>
    <row r="75" spans="1:11" ht="15.75" customHeight="1" x14ac:dyDescent="0.3">
      <c r="A75" s="156"/>
      <c r="B75" s="150" t="s">
        <v>53</v>
      </c>
      <c r="C75" s="150"/>
      <c r="D75" s="150"/>
      <c r="E75" s="150"/>
      <c r="F75" s="39" t="s">
        <v>12</v>
      </c>
      <c r="G75" s="46">
        <v>1.6</v>
      </c>
      <c r="H75" s="45"/>
      <c r="I75" s="62">
        <v>5</v>
      </c>
      <c r="J75" s="63"/>
      <c r="K75" s="46">
        <f>(G75*H75)+(I75*J75)</f>
        <v>0</v>
      </c>
    </row>
    <row r="76" spans="1:11" ht="33.6" customHeight="1" x14ac:dyDescent="0.3">
      <c r="A76" s="156"/>
      <c r="B76" s="150" t="s">
        <v>136</v>
      </c>
      <c r="C76" s="150"/>
      <c r="D76" s="150"/>
      <c r="E76" s="150"/>
      <c r="F76" s="39" t="s">
        <v>12</v>
      </c>
      <c r="G76" s="46">
        <v>1.25</v>
      </c>
      <c r="H76" s="45"/>
      <c r="I76" s="62">
        <v>5</v>
      </c>
      <c r="J76" s="63"/>
      <c r="K76" s="46">
        <f t="shared" ref="K76:K101" si="5">(G76*H76)+(I76*J76)</f>
        <v>0</v>
      </c>
    </row>
    <row r="77" spans="1:11" ht="33.75" customHeight="1" x14ac:dyDescent="0.3">
      <c r="A77" s="156"/>
      <c r="B77" s="150" t="s">
        <v>54</v>
      </c>
      <c r="C77" s="150"/>
      <c r="D77" s="150"/>
      <c r="E77" s="150"/>
      <c r="F77" s="39" t="s">
        <v>12</v>
      </c>
      <c r="G77" s="46">
        <v>1.25</v>
      </c>
      <c r="H77" s="45"/>
      <c r="I77" s="62">
        <v>5</v>
      </c>
      <c r="J77" s="63"/>
      <c r="K77" s="46">
        <f t="shared" si="5"/>
        <v>0</v>
      </c>
    </row>
    <row r="78" spans="1:11" ht="33.75" customHeight="1" x14ac:dyDescent="0.3">
      <c r="A78" s="152"/>
      <c r="B78" s="150" t="s">
        <v>32</v>
      </c>
      <c r="C78" s="150"/>
      <c r="D78" s="150"/>
      <c r="E78" s="150"/>
      <c r="F78" s="39" t="s">
        <v>12</v>
      </c>
      <c r="G78" s="46">
        <v>1.25</v>
      </c>
      <c r="H78" s="45"/>
      <c r="I78" s="62">
        <v>5</v>
      </c>
      <c r="J78" s="63"/>
      <c r="K78" s="46">
        <f t="shared" si="5"/>
        <v>0</v>
      </c>
    </row>
    <row r="79" spans="1:11" ht="33.6" customHeight="1" x14ac:dyDescent="0.3">
      <c r="A79" s="151" t="s">
        <v>134</v>
      </c>
      <c r="B79" s="153" t="s">
        <v>137</v>
      </c>
      <c r="C79" s="154"/>
      <c r="D79" s="154"/>
      <c r="E79" s="155"/>
      <c r="F79" s="39" t="s">
        <v>12</v>
      </c>
      <c r="G79" s="46">
        <v>1.25</v>
      </c>
      <c r="H79" s="45"/>
      <c r="I79" s="62">
        <v>5</v>
      </c>
      <c r="J79" s="63"/>
      <c r="K79" s="46">
        <f t="shared" si="5"/>
        <v>0</v>
      </c>
    </row>
    <row r="80" spans="1:11" ht="15.75" customHeight="1" x14ac:dyDescent="0.3">
      <c r="A80" s="156"/>
      <c r="B80" s="153" t="s">
        <v>103</v>
      </c>
      <c r="C80" s="158"/>
      <c r="D80" s="158"/>
      <c r="E80" s="159"/>
      <c r="F80" s="39" t="s">
        <v>12</v>
      </c>
      <c r="G80" s="46">
        <v>1.25</v>
      </c>
      <c r="H80" s="45"/>
      <c r="I80" s="62">
        <v>5</v>
      </c>
      <c r="J80" s="63"/>
      <c r="K80" s="46">
        <f t="shared" si="5"/>
        <v>0</v>
      </c>
    </row>
    <row r="81" spans="1:11" ht="29.25" customHeight="1" x14ac:dyDescent="0.3">
      <c r="A81" s="157"/>
      <c r="B81" s="150" t="s">
        <v>138</v>
      </c>
      <c r="C81" s="150"/>
      <c r="D81" s="150"/>
      <c r="E81" s="150"/>
      <c r="F81" s="39" t="s">
        <v>12</v>
      </c>
      <c r="G81" s="46">
        <v>1.25</v>
      </c>
      <c r="H81" s="45"/>
      <c r="I81" s="62">
        <v>5</v>
      </c>
      <c r="J81" s="63"/>
      <c r="K81" s="46">
        <f t="shared" si="5"/>
        <v>0</v>
      </c>
    </row>
    <row r="82" spans="1:11" ht="33.75" customHeight="1" x14ac:dyDescent="0.3">
      <c r="A82" s="151" t="s">
        <v>13</v>
      </c>
      <c r="B82" s="150" t="s">
        <v>33</v>
      </c>
      <c r="C82" s="150"/>
      <c r="D82" s="150"/>
      <c r="E82" s="150"/>
      <c r="F82" s="39" t="s">
        <v>12</v>
      </c>
      <c r="G82" s="46">
        <v>1.25</v>
      </c>
      <c r="H82" s="45"/>
      <c r="I82" s="62">
        <v>5</v>
      </c>
      <c r="J82" s="63"/>
      <c r="K82" s="46">
        <f t="shared" si="5"/>
        <v>0</v>
      </c>
    </row>
    <row r="83" spans="1:11" ht="15.75" customHeight="1" x14ac:dyDescent="0.3">
      <c r="A83" s="152"/>
      <c r="B83" s="150" t="s">
        <v>34</v>
      </c>
      <c r="C83" s="150"/>
      <c r="D83" s="150"/>
      <c r="E83" s="150"/>
      <c r="F83" s="39" t="s">
        <v>12</v>
      </c>
      <c r="G83" s="46">
        <v>1.25</v>
      </c>
      <c r="H83" s="45"/>
      <c r="I83" s="62">
        <v>5</v>
      </c>
      <c r="J83" s="63"/>
      <c r="K83" s="46">
        <f t="shared" si="5"/>
        <v>0</v>
      </c>
    </row>
    <row r="84" spans="1:11" ht="15.75" customHeight="1" x14ac:dyDescent="0.3">
      <c r="A84" s="56" t="s">
        <v>14</v>
      </c>
      <c r="B84" s="150" t="s">
        <v>35</v>
      </c>
      <c r="C84" s="150"/>
      <c r="D84" s="150"/>
      <c r="E84" s="150"/>
      <c r="F84" s="39" t="s">
        <v>12</v>
      </c>
      <c r="G84" s="46">
        <v>1.25</v>
      </c>
      <c r="H84" s="45"/>
      <c r="I84" s="62">
        <v>5</v>
      </c>
      <c r="J84" s="63"/>
      <c r="K84" s="46">
        <f t="shared" si="5"/>
        <v>0</v>
      </c>
    </row>
    <row r="85" spans="1:11" ht="15" customHeight="1" x14ac:dyDescent="0.3">
      <c r="A85" s="56" t="s">
        <v>86</v>
      </c>
      <c r="B85" s="150" t="s">
        <v>36</v>
      </c>
      <c r="C85" s="150"/>
      <c r="D85" s="150"/>
      <c r="E85" s="150"/>
      <c r="F85" s="39" t="s">
        <v>12</v>
      </c>
      <c r="G85" s="46">
        <v>1.25</v>
      </c>
      <c r="H85" s="45"/>
      <c r="I85" s="62">
        <v>5</v>
      </c>
      <c r="J85" s="63"/>
      <c r="K85" s="46">
        <f t="shared" si="5"/>
        <v>0</v>
      </c>
    </row>
    <row r="86" spans="1:11" ht="28.8" customHeight="1" x14ac:dyDescent="0.3">
      <c r="A86" s="56" t="s">
        <v>102</v>
      </c>
      <c r="B86" s="150" t="s">
        <v>101</v>
      </c>
      <c r="C86" s="150"/>
      <c r="D86" s="150"/>
      <c r="E86" s="150"/>
      <c r="F86" s="39" t="s">
        <v>12</v>
      </c>
      <c r="G86" s="46">
        <v>1.25</v>
      </c>
      <c r="H86" s="45"/>
      <c r="I86" s="62">
        <v>5</v>
      </c>
      <c r="J86" s="63"/>
      <c r="K86" s="46">
        <f t="shared" si="5"/>
        <v>0</v>
      </c>
    </row>
    <row r="87" spans="1:11" ht="15.6" customHeight="1" x14ac:dyDescent="0.3">
      <c r="A87" s="151" t="s">
        <v>87</v>
      </c>
      <c r="B87" s="150" t="s">
        <v>47</v>
      </c>
      <c r="C87" s="150"/>
      <c r="D87" s="150"/>
      <c r="E87" s="150"/>
      <c r="F87" s="39" t="s">
        <v>12</v>
      </c>
      <c r="G87" s="46">
        <v>1.25</v>
      </c>
      <c r="H87" s="45"/>
      <c r="I87" s="62">
        <v>5</v>
      </c>
      <c r="J87" s="63"/>
      <c r="K87" s="46">
        <f t="shared" si="5"/>
        <v>0</v>
      </c>
    </row>
    <row r="88" spans="1:11" ht="15.6" customHeight="1" x14ac:dyDescent="0.3">
      <c r="A88" s="152"/>
      <c r="B88" s="150" t="s">
        <v>48</v>
      </c>
      <c r="C88" s="150"/>
      <c r="D88" s="150"/>
      <c r="E88" s="150"/>
      <c r="F88" s="39" t="s">
        <v>12</v>
      </c>
      <c r="G88" s="46">
        <v>1.25</v>
      </c>
      <c r="H88" s="45"/>
      <c r="I88" s="62">
        <v>5</v>
      </c>
      <c r="J88" s="63"/>
      <c r="K88" s="46">
        <f t="shared" si="5"/>
        <v>0</v>
      </c>
    </row>
    <row r="89" spans="1:11" ht="30" customHeight="1" x14ac:dyDescent="0.3">
      <c r="A89" s="151" t="s">
        <v>89</v>
      </c>
      <c r="B89" s="172" t="s">
        <v>37</v>
      </c>
      <c r="C89" s="172"/>
      <c r="D89" s="172"/>
      <c r="E89" s="172"/>
      <c r="F89" s="39" t="s">
        <v>12</v>
      </c>
      <c r="G89" s="46">
        <v>1.25</v>
      </c>
      <c r="H89" s="45"/>
      <c r="I89" s="62">
        <v>5</v>
      </c>
      <c r="J89" s="63"/>
      <c r="K89" s="46">
        <f t="shared" si="5"/>
        <v>0</v>
      </c>
    </row>
    <row r="90" spans="1:11" ht="15.75" customHeight="1" x14ac:dyDescent="0.3">
      <c r="A90" s="156"/>
      <c r="B90" s="150" t="s">
        <v>38</v>
      </c>
      <c r="C90" s="150"/>
      <c r="D90" s="150"/>
      <c r="E90" s="150"/>
      <c r="F90" s="39" t="s">
        <v>12</v>
      </c>
      <c r="G90" s="46">
        <v>1.25</v>
      </c>
      <c r="H90" s="45"/>
      <c r="I90" s="62">
        <v>5</v>
      </c>
      <c r="J90" s="63"/>
      <c r="K90" s="46">
        <f t="shared" si="5"/>
        <v>0</v>
      </c>
    </row>
    <row r="91" spans="1:11" x14ac:dyDescent="0.3">
      <c r="A91" s="152"/>
      <c r="B91" s="150" t="s">
        <v>39</v>
      </c>
      <c r="C91" s="150"/>
      <c r="D91" s="150"/>
      <c r="E91" s="150"/>
      <c r="F91" s="39" t="s">
        <v>12</v>
      </c>
      <c r="G91" s="46">
        <v>1.25</v>
      </c>
      <c r="H91" s="45"/>
      <c r="I91" s="62">
        <v>5</v>
      </c>
      <c r="J91" s="63"/>
      <c r="K91" s="46">
        <f t="shared" si="5"/>
        <v>0</v>
      </c>
    </row>
    <row r="92" spans="1:11" ht="15.75" customHeight="1" x14ac:dyDescent="0.3">
      <c r="A92" s="151" t="s">
        <v>88</v>
      </c>
      <c r="B92" s="150" t="s">
        <v>139</v>
      </c>
      <c r="C92" s="150"/>
      <c r="D92" s="150"/>
      <c r="E92" s="150"/>
      <c r="F92" s="39" t="s">
        <v>12</v>
      </c>
      <c r="G92" s="46">
        <v>1.6</v>
      </c>
      <c r="H92" s="45"/>
      <c r="I92" s="62">
        <v>5</v>
      </c>
      <c r="J92" s="63"/>
      <c r="K92" s="46">
        <f t="shared" si="5"/>
        <v>0</v>
      </c>
    </row>
    <row r="93" spans="1:11" ht="33.6" customHeight="1" x14ac:dyDescent="0.3">
      <c r="A93" s="152"/>
      <c r="B93" s="150" t="s">
        <v>45</v>
      </c>
      <c r="C93" s="150"/>
      <c r="D93" s="150"/>
      <c r="E93" s="150"/>
      <c r="F93" s="39" t="s">
        <v>12</v>
      </c>
      <c r="G93" s="46">
        <v>1.25</v>
      </c>
      <c r="H93" s="45"/>
      <c r="I93" s="62">
        <v>5</v>
      </c>
      <c r="J93" s="63"/>
      <c r="K93" s="46">
        <f t="shared" si="5"/>
        <v>0</v>
      </c>
    </row>
    <row r="94" spans="1:11" ht="36.6" customHeight="1" x14ac:dyDescent="0.3">
      <c r="A94" s="57" t="s">
        <v>25</v>
      </c>
      <c r="B94" s="173" t="s">
        <v>40</v>
      </c>
      <c r="C94" s="174"/>
      <c r="D94" s="174"/>
      <c r="E94" s="174"/>
      <c r="F94" s="39" t="s">
        <v>12</v>
      </c>
      <c r="G94" s="46">
        <v>1.25</v>
      </c>
      <c r="H94" s="45"/>
      <c r="I94" s="62">
        <v>5</v>
      </c>
      <c r="J94" s="63"/>
      <c r="K94" s="46">
        <f t="shared" si="5"/>
        <v>0</v>
      </c>
    </row>
    <row r="95" spans="1:11" ht="15.75" customHeight="1" x14ac:dyDescent="0.3">
      <c r="A95" s="58"/>
      <c r="B95" s="155" t="s">
        <v>41</v>
      </c>
      <c r="C95" s="150"/>
      <c r="D95" s="150"/>
      <c r="E95" s="150"/>
      <c r="F95" s="39" t="s">
        <v>12</v>
      </c>
      <c r="G95" s="46">
        <v>1.25</v>
      </c>
      <c r="H95" s="45"/>
      <c r="I95" s="62">
        <v>5</v>
      </c>
      <c r="J95" s="63"/>
      <c r="K95" s="46">
        <f t="shared" si="5"/>
        <v>0</v>
      </c>
    </row>
    <row r="96" spans="1:11" ht="33.75" customHeight="1" x14ac:dyDescent="0.3">
      <c r="A96" s="58"/>
      <c r="B96" s="155" t="s">
        <v>42</v>
      </c>
      <c r="C96" s="150"/>
      <c r="D96" s="150"/>
      <c r="E96" s="150"/>
      <c r="F96" s="39" t="s">
        <v>12</v>
      </c>
      <c r="G96" s="46">
        <v>1.25</v>
      </c>
      <c r="H96" s="45"/>
      <c r="I96" s="62">
        <v>5</v>
      </c>
      <c r="J96" s="63"/>
      <c r="K96" s="46">
        <f t="shared" si="5"/>
        <v>0</v>
      </c>
    </row>
    <row r="97" spans="1:11" ht="33.75" customHeight="1" x14ac:dyDescent="0.3">
      <c r="A97" s="58"/>
      <c r="B97" s="155" t="s">
        <v>43</v>
      </c>
      <c r="C97" s="150"/>
      <c r="D97" s="150"/>
      <c r="E97" s="150"/>
      <c r="F97" s="39" t="s">
        <v>12</v>
      </c>
      <c r="G97" s="46">
        <v>1.25</v>
      </c>
      <c r="H97" s="45"/>
      <c r="I97" s="62">
        <v>5</v>
      </c>
      <c r="J97" s="63"/>
      <c r="K97" s="46">
        <f t="shared" si="5"/>
        <v>0</v>
      </c>
    </row>
    <row r="98" spans="1:11" ht="33.6" customHeight="1" x14ac:dyDescent="0.3">
      <c r="A98" s="58"/>
      <c r="B98" s="155" t="s">
        <v>46</v>
      </c>
      <c r="C98" s="150"/>
      <c r="D98" s="150"/>
      <c r="E98" s="150"/>
      <c r="F98" s="39" t="s">
        <v>12</v>
      </c>
      <c r="G98" s="46">
        <v>1.25</v>
      </c>
      <c r="H98" s="45"/>
      <c r="I98" s="62">
        <v>5</v>
      </c>
      <c r="J98" s="63"/>
      <c r="K98" s="46">
        <f t="shared" si="5"/>
        <v>0</v>
      </c>
    </row>
    <row r="99" spans="1:11" ht="15.75" customHeight="1" x14ac:dyDescent="0.3">
      <c r="A99" s="58"/>
      <c r="B99" s="155" t="s">
        <v>95</v>
      </c>
      <c r="C99" s="150"/>
      <c r="D99" s="150"/>
      <c r="E99" s="150"/>
      <c r="F99" s="39" t="s">
        <v>12</v>
      </c>
      <c r="G99" s="46">
        <v>1.25</v>
      </c>
      <c r="H99" s="45"/>
      <c r="I99" s="62">
        <v>5</v>
      </c>
      <c r="J99" s="63"/>
      <c r="K99" s="46">
        <f t="shared" si="5"/>
        <v>0</v>
      </c>
    </row>
    <row r="100" spans="1:11" ht="30" customHeight="1" x14ac:dyDescent="0.3">
      <c r="A100" s="58"/>
      <c r="B100" s="171" t="s">
        <v>18</v>
      </c>
      <c r="C100" s="172"/>
      <c r="D100" s="172"/>
      <c r="E100" s="172"/>
      <c r="F100" s="39" t="s">
        <v>12</v>
      </c>
      <c r="G100" s="64">
        <v>1.25</v>
      </c>
      <c r="H100" s="45"/>
      <c r="I100" s="62">
        <v>5</v>
      </c>
      <c r="J100" s="63"/>
      <c r="K100" s="46">
        <f t="shared" si="5"/>
        <v>0</v>
      </c>
    </row>
    <row r="101" spans="1:11" ht="15.75" customHeight="1" x14ac:dyDescent="0.3">
      <c r="A101" s="58"/>
      <c r="B101" s="160" t="s">
        <v>49</v>
      </c>
      <c r="C101" s="161"/>
      <c r="D101" s="161"/>
      <c r="E101" s="161"/>
      <c r="F101" s="39" t="s">
        <v>12</v>
      </c>
      <c r="G101" s="46">
        <v>1.25</v>
      </c>
      <c r="H101" s="45"/>
      <c r="I101" s="62">
        <v>5</v>
      </c>
      <c r="J101" s="63"/>
      <c r="K101" s="46">
        <f t="shared" si="5"/>
        <v>0</v>
      </c>
    </row>
    <row r="102" spans="1:11" ht="46.5" customHeight="1" x14ac:dyDescent="0.3">
      <c r="A102" s="56" t="s">
        <v>60</v>
      </c>
      <c r="B102" s="162"/>
      <c r="C102" s="163"/>
      <c r="D102" s="163"/>
      <c r="E102" s="164"/>
      <c r="F102" s="65"/>
      <c r="G102" s="66"/>
      <c r="H102" s="45"/>
      <c r="I102" s="45"/>
      <c r="J102" s="65"/>
      <c r="K102" s="67"/>
    </row>
    <row r="103" spans="1:11" ht="15" customHeight="1" thickBot="1" x14ac:dyDescent="0.35">
      <c r="A103" s="59"/>
      <c r="B103" s="60"/>
      <c r="C103" s="61"/>
      <c r="D103" s="61"/>
      <c r="E103" s="61"/>
      <c r="F103" s="181" t="s">
        <v>22</v>
      </c>
      <c r="G103" s="182"/>
      <c r="H103" s="38">
        <f>SUM(H73:H101)</f>
        <v>0</v>
      </c>
      <c r="I103" s="68"/>
      <c r="J103" s="73">
        <f>SUM(J73:J101)</f>
        <v>0</v>
      </c>
      <c r="K103" s="69">
        <f>SUM(K73:K102)</f>
        <v>0</v>
      </c>
    </row>
    <row r="104" spans="1:11" ht="15" customHeight="1" x14ac:dyDescent="0.3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1"/>
    </row>
    <row r="105" spans="1:11" ht="15" customHeight="1" x14ac:dyDescent="0.3">
      <c r="A105" s="183" t="s">
        <v>21</v>
      </c>
      <c r="B105" s="183"/>
      <c r="C105" s="183"/>
      <c r="D105" s="183"/>
      <c r="E105" s="183"/>
      <c r="F105" s="183"/>
      <c r="G105" s="183"/>
      <c r="H105" s="183"/>
      <c r="I105" s="184"/>
      <c r="J105" s="185"/>
      <c r="K105" s="72">
        <f>SUM(J24+J25+J26+J30+J35+J36+J37+J42+J43+J44+J45+J46+J47+J48+J49+J50+J51+J52+J53+J57+J58+J62+J63+J68+K103)</f>
        <v>0</v>
      </c>
    </row>
    <row r="106" spans="1:11" ht="16.5" customHeight="1" x14ac:dyDescent="0.3">
      <c r="A106" s="183" t="s">
        <v>16</v>
      </c>
      <c r="B106" s="183"/>
      <c r="C106" s="183"/>
      <c r="D106" s="183"/>
      <c r="E106" s="183"/>
      <c r="F106" s="183"/>
      <c r="G106" s="183"/>
      <c r="H106" s="183"/>
      <c r="I106" s="185"/>
      <c r="J106" s="185"/>
      <c r="K106" s="72" t="str">
        <f>IF(D20="Yes",(K105*0.1),IF(D20="Yes",(K105*0.1),"£0.00"))</f>
        <v>£0.00</v>
      </c>
    </row>
    <row r="107" spans="1:11" ht="15.75" customHeight="1" x14ac:dyDescent="0.3">
      <c r="A107" s="178" t="s">
        <v>119</v>
      </c>
      <c r="B107" s="179"/>
      <c r="C107" s="179"/>
      <c r="D107" s="179"/>
      <c r="E107" s="179"/>
      <c r="F107" s="179"/>
      <c r="G107" s="180"/>
      <c r="H107" s="175" t="s">
        <v>15</v>
      </c>
      <c r="I107" s="176"/>
      <c r="J107" s="177"/>
      <c r="K107" s="72">
        <f>K105-K106</f>
        <v>0</v>
      </c>
    </row>
    <row r="108" spans="1:11" ht="14.25" customHeight="1" thickBot="1" x14ac:dyDescent="0.35"/>
    <row r="109" spans="1:11" ht="22.5" customHeight="1" x14ac:dyDescent="0.3">
      <c r="A109" s="165" t="s">
        <v>97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7"/>
    </row>
    <row r="110" spans="1:11" ht="7.5" customHeight="1" x14ac:dyDescent="0.3">
      <c r="A110" s="168"/>
      <c r="B110" s="169"/>
      <c r="C110" s="169"/>
      <c r="D110" s="169"/>
      <c r="E110" s="169"/>
      <c r="F110" s="169"/>
      <c r="G110" s="169"/>
      <c r="H110" s="169"/>
      <c r="I110" s="169"/>
      <c r="J110" s="169"/>
      <c r="K110" s="170"/>
    </row>
    <row r="112" spans="1:11" x14ac:dyDescent="0.3">
      <c r="A112" s="26">
        <f ca="1">TODAY()</f>
        <v>46176</v>
      </c>
    </row>
  </sheetData>
  <sheetProtection algorithmName="SHA-512" hashValue="7wwXnfQc4R2k2UGHly6fLL5Si+lAM3UAuTkrNBHWAhD2p34ensGPkLgPNTmcKrLPfL6woZePihXyTUUcvHogWg==" saltValue="w8t0YvlRqemevdQK+TwK6w==" spinCount="100000" sheet="1" objects="1" scenarios="1"/>
  <protectedRanges>
    <protectedRange sqref="B102:K102" name="Range14"/>
    <protectedRange sqref="H73:H101" name="Range12"/>
    <protectedRange sqref="H62:I63" name="Range10"/>
    <protectedRange sqref="H35:I37" name="Range8"/>
    <protectedRange sqref="H24:I26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30:I30" name="Range7"/>
    <protectedRange sqref="H57:I58 H42:I53" name="Range9"/>
    <protectedRange sqref="H68:I68" name="Range11"/>
    <protectedRange sqref="J73:J101" name="Range13"/>
  </protectedRanges>
  <mergeCells count="187">
    <mergeCell ref="A72:J72"/>
    <mergeCell ref="H40:I40"/>
    <mergeCell ref="J40:K40"/>
    <mergeCell ref="C51:F51"/>
    <mergeCell ref="H51:I51"/>
    <mergeCell ref="J51:K51"/>
    <mergeCell ref="C52:F52"/>
    <mergeCell ref="H52:I52"/>
    <mergeCell ref="J52:K52"/>
    <mergeCell ref="C53:F53"/>
    <mergeCell ref="H53:I53"/>
    <mergeCell ref="J53:K53"/>
    <mergeCell ref="C47:F47"/>
    <mergeCell ref="H47:I47"/>
    <mergeCell ref="J47:K47"/>
    <mergeCell ref="C48:F48"/>
    <mergeCell ref="H48:I48"/>
    <mergeCell ref="J48:K48"/>
    <mergeCell ref="C50:F50"/>
    <mergeCell ref="H50:I50"/>
    <mergeCell ref="J50:K50"/>
    <mergeCell ref="C49:F49"/>
    <mergeCell ref="H49:I49"/>
    <mergeCell ref="J49:K49"/>
    <mergeCell ref="C46:F46"/>
    <mergeCell ref="H36:I36"/>
    <mergeCell ref="E36:F36"/>
    <mergeCell ref="E37:F37"/>
    <mergeCell ref="H37:I37"/>
    <mergeCell ref="J37:K37"/>
    <mergeCell ref="J36:K36"/>
    <mergeCell ref="A39:F39"/>
    <mergeCell ref="H39:I39"/>
    <mergeCell ref="J39:K39"/>
    <mergeCell ref="C41:F41"/>
    <mergeCell ref="G41:K41"/>
    <mergeCell ref="C42:F42"/>
    <mergeCell ref="H42:I42"/>
    <mergeCell ref="J42:K42"/>
    <mergeCell ref="C43:F43"/>
    <mergeCell ref="H43:I43"/>
    <mergeCell ref="J43:K43"/>
    <mergeCell ref="H46:I46"/>
    <mergeCell ref="J46:K46"/>
    <mergeCell ref="A40:F40"/>
    <mergeCell ref="J45:K45"/>
    <mergeCell ref="C45:F45"/>
    <mergeCell ref="H45:I45"/>
    <mergeCell ref="E30:F30"/>
    <mergeCell ref="J33:K33"/>
    <mergeCell ref="E34:F34"/>
    <mergeCell ref="E35:F35"/>
    <mergeCell ref="A33:F33"/>
    <mergeCell ref="J35:K35"/>
    <mergeCell ref="A7:K7"/>
    <mergeCell ref="H28:I28"/>
    <mergeCell ref="H30:I30"/>
    <mergeCell ref="H33:I33"/>
    <mergeCell ref="H35:I35"/>
    <mergeCell ref="G34:K34"/>
    <mergeCell ref="C44:F44"/>
    <mergeCell ref="H44:I44"/>
    <mergeCell ref="J44:K44"/>
    <mergeCell ref="D11:K11"/>
    <mergeCell ref="D13:K13"/>
    <mergeCell ref="D15:K15"/>
    <mergeCell ref="A12:C12"/>
    <mergeCell ref="D12:K12"/>
    <mergeCell ref="J25:K25"/>
    <mergeCell ref="J26:K26"/>
    <mergeCell ref="J23:K23"/>
    <mergeCell ref="A22:F22"/>
    <mergeCell ref="J22:K22"/>
    <mergeCell ref="A28:F28"/>
    <mergeCell ref="J28:K28"/>
    <mergeCell ref="G29:K29"/>
    <mergeCell ref="E29:F29"/>
    <mergeCell ref="H22:I22"/>
    <mergeCell ref="H23:I23"/>
    <mergeCell ref="H24:I24"/>
    <mergeCell ref="H26:I26"/>
    <mergeCell ref="J24:K24"/>
    <mergeCell ref="A31:K31"/>
    <mergeCell ref="J30:K30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20:C20"/>
    <mergeCell ref="D18:K18"/>
    <mergeCell ref="E19:F19"/>
    <mergeCell ref="D20:F20"/>
    <mergeCell ref="G20:K20"/>
    <mergeCell ref="I19:J19"/>
    <mergeCell ref="B101:E101"/>
    <mergeCell ref="B102:E102"/>
    <mergeCell ref="A109:K110"/>
    <mergeCell ref="B91:E91"/>
    <mergeCell ref="B100:E100"/>
    <mergeCell ref="A92:A93"/>
    <mergeCell ref="A89:A91"/>
    <mergeCell ref="B95:E95"/>
    <mergeCell ref="B94:E94"/>
    <mergeCell ref="B96:E96"/>
    <mergeCell ref="B97:E97"/>
    <mergeCell ref="B99:E99"/>
    <mergeCell ref="B98:E98"/>
    <mergeCell ref="H107:J107"/>
    <mergeCell ref="A107:G107"/>
    <mergeCell ref="F103:G103"/>
    <mergeCell ref="A105:J105"/>
    <mergeCell ref="A106:J106"/>
    <mergeCell ref="B93:E93"/>
    <mergeCell ref="B89:E89"/>
    <mergeCell ref="B90:E90"/>
    <mergeCell ref="B92:E92"/>
    <mergeCell ref="B87:E87"/>
    <mergeCell ref="B76:E76"/>
    <mergeCell ref="B86:E86"/>
    <mergeCell ref="B73:E73"/>
    <mergeCell ref="B75:E75"/>
    <mergeCell ref="B77:E77"/>
    <mergeCell ref="A82:A83"/>
    <mergeCell ref="A87:A88"/>
    <mergeCell ref="B78:E78"/>
    <mergeCell ref="B83:E83"/>
    <mergeCell ref="B85:E85"/>
    <mergeCell ref="B88:E88"/>
    <mergeCell ref="B79:E79"/>
    <mergeCell ref="A79:A81"/>
    <mergeCell ref="B80:E80"/>
    <mergeCell ref="B82:E82"/>
    <mergeCell ref="B84:E84"/>
    <mergeCell ref="A73:A78"/>
    <mergeCell ref="B81:E81"/>
    <mergeCell ref="B74:E74"/>
    <mergeCell ref="H55:I55"/>
    <mergeCell ref="A60:F60"/>
    <mergeCell ref="J63:K63"/>
    <mergeCell ref="C58:F58"/>
    <mergeCell ref="J58:K58"/>
    <mergeCell ref="C56:F56"/>
    <mergeCell ref="A64:K64"/>
    <mergeCell ref="J57:K57"/>
    <mergeCell ref="C57:F57"/>
    <mergeCell ref="C63:F63"/>
    <mergeCell ref="C62:F62"/>
    <mergeCell ref="J62:K62"/>
    <mergeCell ref="A55:F55"/>
    <mergeCell ref="J55:K55"/>
    <mergeCell ref="G56:K56"/>
    <mergeCell ref="H70:H71"/>
    <mergeCell ref="G70:G71"/>
    <mergeCell ref="F70:F71"/>
    <mergeCell ref="A70:E71"/>
    <mergeCell ref="G67:K67"/>
    <mergeCell ref="H57:I57"/>
    <mergeCell ref="H58:I58"/>
    <mergeCell ref="H60:I60"/>
    <mergeCell ref="H62:I62"/>
    <mergeCell ref="H63:I63"/>
    <mergeCell ref="H66:I66"/>
    <mergeCell ref="K70:K71"/>
    <mergeCell ref="I70:I71"/>
    <mergeCell ref="J70:J71"/>
    <mergeCell ref="J66:K66"/>
    <mergeCell ref="C68:F68"/>
    <mergeCell ref="J68:K68"/>
    <mergeCell ref="J60:K60"/>
    <mergeCell ref="C61:F61"/>
    <mergeCell ref="G61:K61"/>
    <mergeCell ref="A66:F66"/>
    <mergeCell ref="H68:I68"/>
  </mergeCells>
  <dataValidations count="2">
    <dataValidation type="whole" operator="greaterThanOrEqual" allowBlank="1" showInputMessage="1" showErrorMessage="1" errorTitle="Minimum order quantity" error="Minimum order quantity = 10" sqref="H26:I26" xr:uid="{3858189B-36E3-472E-8A69-877839FF0A67}">
      <formula1>10</formula1>
    </dataValidation>
    <dataValidation type="whole" operator="greaterThanOrEqual" allowBlank="1" showInputMessage="1" showErrorMessage="1" errorTitle="Minimum order quantiy" error="Minimum order quantity = 10" sqref="H24:I24" xr:uid="{5974AF02-2D1C-4AA2-BEC4-EF75E83A61DB}">
      <formula1>10</formula1>
    </dataValidation>
  </dataValidations>
  <hyperlinks>
    <hyperlink ref="A6" r:id="rId1" display="mailto:infectionprevention.control@nhs.net" xr:uid="{5F561ACC-B745-4E12-B636-7B793D66F13B}"/>
  </hyperlinks>
  <pageMargins left="0.23622047244094491" right="3.937007874015748E-2" top="0.39370078740157483" bottom="0.59055118110236227" header="0.31496062992125984" footer="0.39370078740157483"/>
  <pageSetup paperSize="9" orientation="portrait" r:id="rId2"/>
  <headerFooter>
    <oddFooter>&amp;L&amp;9Version 7.01 June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J73:J101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topLeftCell="A5" workbookViewId="0">
      <selection activeCell="B21" sqref="B21"/>
    </sheetView>
  </sheetViews>
  <sheetFormatPr defaultRowHeight="14.4" x14ac:dyDescent="0.3"/>
  <cols>
    <col min="1" max="1" width="36.33203125" customWidth="1"/>
    <col min="2" max="2" width="20.44140625" customWidth="1"/>
    <col min="3" max="3" width="36.44140625" customWidth="1"/>
  </cols>
  <sheetData>
    <row r="1" spans="1:7" ht="18" customHeight="1" x14ac:dyDescent="0.3">
      <c r="A1" s="15" t="s">
        <v>56</v>
      </c>
      <c r="B1" s="13"/>
      <c r="C1" s="19" t="s">
        <v>84</v>
      </c>
      <c r="F1" s="276"/>
      <c r="G1" s="276"/>
    </row>
    <row r="2" spans="1:7" ht="18" customHeight="1" x14ac:dyDescent="0.3">
      <c r="A2" s="15" t="s">
        <v>83</v>
      </c>
      <c r="B2" s="13"/>
      <c r="C2" s="12"/>
      <c r="D2" s="12"/>
      <c r="E2" s="12"/>
      <c r="F2" s="13"/>
      <c r="G2" s="13"/>
    </row>
    <row r="3" spans="1:7" ht="18" customHeight="1" x14ac:dyDescent="0.3">
      <c r="A3" s="16" t="s">
        <v>57</v>
      </c>
      <c r="B3" s="14"/>
      <c r="C3" s="14"/>
      <c r="F3" s="276"/>
      <c r="G3" s="276"/>
    </row>
    <row r="4" spans="1:7" ht="18" customHeight="1" x14ac:dyDescent="0.3">
      <c r="A4" s="17" t="s">
        <v>59</v>
      </c>
      <c r="B4" s="13"/>
      <c r="C4" s="14"/>
      <c r="D4" s="14"/>
      <c r="E4" s="14"/>
      <c r="F4" s="13"/>
      <c r="G4" s="13"/>
    </row>
    <row r="5" spans="1:7" ht="18" customHeight="1" x14ac:dyDescent="0.3">
      <c r="A5" s="18" t="s">
        <v>71</v>
      </c>
      <c r="B5" s="13"/>
      <c r="C5" s="14"/>
      <c r="D5" s="14"/>
      <c r="E5" s="14"/>
      <c r="F5" s="13"/>
      <c r="G5" s="13"/>
    </row>
    <row r="6" spans="1:7" ht="18" customHeight="1" x14ac:dyDescent="0.3">
      <c r="A6" s="18" t="s">
        <v>61</v>
      </c>
    </row>
    <row r="7" spans="1:7" ht="18" customHeight="1" x14ac:dyDescent="0.3">
      <c r="A7" s="18" t="s">
        <v>82</v>
      </c>
      <c r="B7" s="11"/>
    </row>
    <row r="8" spans="1:7" ht="18" customHeight="1" x14ac:dyDescent="0.3">
      <c r="A8" t="s">
        <v>122</v>
      </c>
    </row>
    <row r="9" spans="1:7" ht="18" customHeight="1" x14ac:dyDescent="0.3">
      <c r="A9" s="18" t="s">
        <v>62</v>
      </c>
    </row>
    <row r="10" spans="1:7" ht="18" customHeight="1" x14ac:dyDescent="0.3">
      <c r="A10" s="18" t="s">
        <v>85</v>
      </c>
    </row>
    <row r="11" spans="1:7" ht="18" customHeight="1" x14ac:dyDescent="0.3">
      <c r="A11" s="18" t="s">
        <v>63</v>
      </c>
    </row>
    <row r="12" spans="1:7" ht="18" customHeight="1" x14ac:dyDescent="0.3">
      <c r="A12" s="18" t="s">
        <v>120</v>
      </c>
    </row>
    <row r="13" spans="1:7" ht="18" customHeight="1" x14ac:dyDescent="0.3">
      <c r="A13" s="18" t="s">
        <v>123</v>
      </c>
    </row>
    <row r="14" spans="1:7" ht="18" customHeight="1" x14ac:dyDescent="0.3">
      <c r="A14" s="18" t="s">
        <v>68</v>
      </c>
    </row>
    <row r="15" spans="1:7" ht="18" customHeight="1" x14ac:dyDescent="0.3">
      <c r="A15" s="18" t="s">
        <v>70</v>
      </c>
    </row>
    <row r="16" spans="1:7" ht="18" customHeight="1" x14ac:dyDescent="0.3">
      <c r="A16" s="18" t="s">
        <v>124</v>
      </c>
    </row>
    <row r="17" spans="1:1" ht="18" customHeight="1" x14ac:dyDescent="0.3">
      <c r="A17" s="18" t="s">
        <v>121</v>
      </c>
    </row>
    <row r="18" spans="1:1" ht="18" customHeight="1" x14ac:dyDescent="0.3">
      <c r="A18" s="18" t="s">
        <v>72</v>
      </c>
    </row>
    <row r="19" spans="1:1" ht="18" customHeight="1" x14ac:dyDescent="0.3">
      <c r="A19" s="18" t="s">
        <v>73</v>
      </c>
    </row>
    <row r="20" spans="1:1" ht="16.5" customHeight="1" x14ac:dyDescent="0.3">
      <c r="A20" s="18" t="s">
        <v>94</v>
      </c>
    </row>
    <row r="21" spans="1:1" ht="16.5" customHeight="1" x14ac:dyDescent="0.3">
      <c r="A21" s="18" t="s">
        <v>96</v>
      </c>
    </row>
    <row r="22" spans="1:1" ht="16.5" customHeight="1" x14ac:dyDescent="0.3"/>
    <row r="23" spans="1:1" ht="16.5" customHeight="1" x14ac:dyDescent="0.3"/>
    <row r="24" spans="1:1" ht="16.5" customHeight="1" x14ac:dyDescent="0.3"/>
    <row r="25" spans="1:1" ht="16.5" customHeight="1" x14ac:dyDescent="0.3"/>
    <row r="26" spans="1:1" ht="16.5" customHeight="1" x14ac:dyDescent="0.3"/>
    <row r="27" spans="1:1" ht="16.5" customHeight="1" x14ac:dyDescent="0.3"/>
    <row r="28" spans="1:1" ht="16.5" customHeight="1" x14ac:dyDescent="0.3"/>
    <row r="29" spans="1:1" ht="16.5" customHeight="1" x14ac:dyDescent="0.3"/>
    <row r="30" spans="1:1" ht="16.5" customHeight="1" x14ac:dyDescent="0.3"/>
    <row r="31" spans="1:1" ht="16.5" customHeight="1" x14ac:dyDescent="0.3"/>
    <row r="32" spans="1:1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4.4" x14ac:dyDescent="0.3"/>
  <sheetData>
    <row r="2" spans="2:4" x14ac:dyDescent="0.3">
      <c r="B2" t="s">
        <v>7</v>
      </c>
      <c r="D2" t="s">
        <v>81</v>
      </c>
    </row>
    <row r="3" spans="2:4" x14ac:dyDescent="0.3">
      <c r="B3" t="s">
        <v>8</v>
      </c>
      <c r="D3" t="s">
        <v>74</v>
      </c>
    </row>
    <row r="4" spans="2:4" x14ac:dyDescent="0.3">
      <c r="D4" t="s">
        <v>75</v>
      </c>
    </row>
    <row r="5" spans="2:4" x14ac:dyDescent="0.3">
      <c r="B5" t="s">
        <v>64</v>
      </c>
      <c r="D5" t="s">
        <v>76</v>
      </c>
    </row>
    <row r="6" spans="2:4" x14ac:dyDescent="0.3">
      <c r="B6" t="s">
        <v>65</v>
      </c>
      <c r="D6" t="s">
        <v>77</v>
      </c>
    </row>
    <row r="7" spans="2:4" x14ac:dyDescent="0.3">
      <c r="B7" t="s">
        <v>66</v>
      </c>
      <c r="D7" t="s">
        <v>78</v>
      </c>
    </row>
    <row r="8" spans="2:4" x14ac:dyDescent="0.3">
      <c r="B8" t="s">
        <v>67</v>
      </c>
      <c r="D8" t="s">
        <v>79</v>
      </c>
    </row>
    <row r="9" spans="2:4" x14ac:dyDescent="0.3">
      <c r="D9" t="s">
        <v>80</v>
      </c>
    </row>
    <row r="10" spans="2:4" x14ac:dyDescent="0.3">
      <c r="B10" t="s">
        <v>7</v>
      </c>
      <c r="D10" t="s">
        <v>60</v>
      </c>
    </row>
    <row r="11" spans="2:4" x14ac:dyDescent="0.3">
      <c r="B11" t="s">
        <v>8</v>
      </c>
    </row>
    <row r="12" spans="2:4" x14ac:dyDescent="0.3">
      <c r="B12" t="s">
        <v>69</v>
      </c>
    </row>
    <row r="14" spans="2:4" x14ac:dyDescent="0.3">
      <c r="B14" s="11">
        <v>0.1</v>
      </c>
    </row>
    <row r="15" spans="2:4" x14ac:dyDescent="0.3">
      <c r="B15" s="11">
        <v>0.5</v>
      </c>
    </row>
    <row r="16" spans="2:4" x14ac:dyDescent="0.3">
      <c r="B16" t="s">
        <v>60</v>
      </c>
    </row>
    <row r="19" spans="2:4" x14ac:dyDescent="0.3">
      <c r="B19" s="27" t="s">
        <v>7</v>
      </c>
    </row>
    <row r="21" spans="2:4" x14ac:dyDescent="0.3">
      <c r="B21" t="s">
        <v>118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2026-06-02T12:28:53Z</cp:lastPrinted>
  <dcterms:created xsi:type="dcterms:W3CDTF">2023-01-25T12:31:27Z</dcterms:created>
  <dcterms:modified xsi:type="dcterms:W3CDTF">2026-06-03T07:36:04Z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