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Padgent\Documents\Anna\IPC\"/>
    </mc:Choice>
  </mc:AlternateContent>
  <xr:revisionPtr revIDLastSave="0" documentId="8_{F53ADF94-309B-4C1A-9CF0-A4371F8819CB}" xr6:coauthVersionLast="47" xr6:coauthVersionMax="47" xr10:uidLastSave="{00000000-0000-0000-0000-000000000000}"/>
  <workbookProtection workbookAlgorithmName="SHA-512" workbookHashValue="gWe6wJmvadCeVwHaA7e5EePNVvYxDyghnWmYzu/ktKd1aB3toTJ6XgwM6WKKczId/BB+PPBmFPGIW31iECAE3g==" workbookSaltValue="gh8kUu5fk+u4R/PzU3y85Q==" workbookSpinCount="100000" lockStructure="1"/>
  <bookViews>
    <workbookView xWindow="-120" yWindow="-120" windowWidth="19440" windowHeight="14880" xr2:uid="{00000000-000D-0000-FFFF-FFFF00000000}"/>
  </bookViews>
  <sheets>
    <sheet name="Order form" sheetId="1" r:id="rId1"/>
    <sheet name="For office use only" sheetId="3" r:id="rId2"/>
    <sheet name="For office use only 2" sheetId="2" r:id="rId3"/>
  </sheets>
  <definedNames>
    <definedName name="_Hlk116479674" localSheetId="0">'Order form'!#REF!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  <c r="I26" i="1" s="1"/>
  <c r="I88" i="1" s="1"/>
  <c r="I63" i="1"/>
  <c r="I62" i="1"/>
  <c r="I68" i="1"/>
  <c r="G25" i="1"/>
  <c r="I25" i="1" s="1"/>
  <c r="G42" i="1"/>
  <c r="G47" i="1"/>
  <c r="G41" i="1"/>
  <c r="I41" i="1" s="1"/>
  <c r="G46" i="1"/>
  <c r="I46" i="1" s="1"/>
  <c r="G52" i="1"/>
  <c r="A97" i="1"/>
  <c r="G40" i="1"/>
  <c r="I40" i="1" s="1"/>
  <c r="I84" i="1"/>
  <c r="G24" i="1" l="1"/>
  <c r="G30" i="1"/>
  <c r="G35" i="1"/>
  <c r="I52" i="1" l="1"/>
  <c r="I35" i="1"/>
  <c r="I30" i="1"/>
  <c r="I24" i="1" l="1"/>
  <c r="I73" i="1" l="1"/>
  <c r="I56" i="1"/>
  <c r="I69" i="1" l="1"/>
  <c r="I83" i="1" l="1"/>
  <c r="I82" i="1"/>
  <c r="I81" i="1"/>
  <c r="I80" i="1"/>
  <c r="I79" i="1"/>
  <c r="I78" i="1"/>
  <c r="I76" i="1"/>
  <c r="I75" i="1"/>
  <c r="I58" i="1" l="1"/>
  <c r="I59" i="1"/>
  <c r="I60" i="1"/>
  <c r="I61" i="1"/>
  <c r="I64" i="1"/>
  <c r="I65" i="1"/>
  <c r="I66" i="1"/>
  <c r="I67" i="1"/>
  <c r="I70" i="1"/>
  <c r="I71" i="1"/>
  <c r="I72" i="1"/>
  <c r="I74" i="1"/>
  <c r="I77" i="1"/>
  <c r="I57" i="1"/>
  <c r="I86" i="1" l="1"/>
  <c r="I89" i="1" l="1"/>
  <c r="I90" i="1" s="1"/>
</calcChain>
</file>

<file path=xl/sharedStrings.xml><?xml version="1.0" encoding="utf-8"?>
<sst xmlns="http://schemas.openxmlformats.org/spreadsheetml/2006/main" count="202" uniqueCount="146">
  <si>
    <t>Name</t>
  </si>
  <si>
    <t>Telephone No</t>
  </si>
  <si>
    <t>Quantity</t>
  </si>
  <si>
    <t>Qty</t>
  </si>
  <si>
    <t>16-30</t>
  </si>
  <si>
    <t>31-45</t>
  </si>
  <si>
    <t>46-60</t>
  </si>
  <si>
    <t>61+</t>
  </si>
  <si>
    <t>Price per book</t>
  </si>
  <si>
    <t>Yes</t>
  </si>
  <si>
    <t>No</t>
  </si>
  <si>
    <t>10+</t>
  </si>
  <si>
    <t>2-9</t>
  </si>
  <si>
    <t>Size</t>
  </si>
  <si>
    <t>Price each</t>
  </si>
  <si>
    <t>A5</t>
  </si>
  <si>
    <t>A4</t>
  </si>
  <si>
    <t>Stop the spread of germs – please wash your hands (for service users and visitors) Poster</t>
  </si>
  <si>
    <t>PPE</t>
  </si>
  <si>
    <t>Respiratory</t>
  </si>
  <si>
    <t>GRAND TOTAL</t>
  </si>
  <si>
    <t>DISCOUNT</t>
  </si>
  <si>
    <t xml:space="preserve">Hand hygiene Information leaflet for community service users </t>
  </si>
  <si>
    <t>Resource Order Form for Care Homes</t>
  </si>
  <si>
    <t>Viral gastroenteritis factsheet: Information for service users and visitors</t>
  </si>
  <si>
    <t>Price per pack</t>
  </si>
  <si>
    <t>Hand hygiene</t>
  </si>
  <si>
    <t>Stop –  Please see the person in charge before entering this room for Care Homes</t>
  </si>
  <si>
    <t>SUB TOTAL</t>
  </si>
  <si>
    <t>POSTER TOTAL</t>
  </si>
  <si>
    <t>10-15</t>
  </si>
  <si>
    <t>Workbook total</t>
  </si>
  <si>
    <t>Unit price</t>
  </si>
  <si>
    <t>Policy total</t>
  </si>
  <si>
    <t>IPC CQC Pack total</t>
  </si>
  <si>
    <t>OMP total</t>
  </si>
  <si>
    <t>MCP total</t>
  </si>
  <si>
    <t>Viral gastroenteritis</t>
  </si>
  <si>
    <t>Job title</t>
  </si>
  <si>
    <t>Organisation name</t>
  </si>
  <si>
    <t>Delivery address (inc postcode)</t>
  </si>
  <si>
    <t>Invoice address  (if different to delivery address)</t>
  </si>
  <si>
    <t>1.  Preventing Infection Workbook: Guidance for Care Homes
     (minimum order quantity = 10)</t>
  </si>
  <si>
    <t>Total price</t>
  </si>
  <si>
    <t xml:space="preserve">Bare below the elbows </t>
  </si>
  <si>
    <t xml:space="preserve">Your 5 moments for hand hygiene at the point of care  </t>
  </si>
  <si>
    <t xml:space="preserve">Correct order for putting on and removing PPE </t>
  </si>
  <si>
    <t xml:space="preserve">Wearing a mask: do’s and don’ts </t>
  </si>
  <si>
    <t xml:space="preserve">Respiratory and cough hygiene </t>
  </si>
  <si>
    <t xml:space="preserve">Waste stream guide for care home settings </t>
  </si>
  <si>
    <t xml:space="preserve">Actions to be taken following a sharps injury, blood splash or body fluid incident </t>
  </si>
  <si>
    <t xml:space="preserve">Correct sharps disposal </t>
  </si>
  <si>
    <t xml:space="preserve">Sharps injury (Bleed it, Wash it, Cover it, Report it) </t>
  </si>
  <si>
    <t>Cleaning notice  (laminated)</t>
  </si>
  <si>
    <t xml:space="preserve">Are you or have you been suffering from diarrhoea and/or vomiting in the last 48 hours </t>
  </si>
  <si>
    <t xml:space="preserve">Bristol stool form scale </t>
  </si>
  <si>
    <t xml:space="preserve">Do you have an outbreak of gastroenteritis? </t>
  </si>
  <si>
    <t xml:space="preserve">During an outbreak of viral gastroenteritis </t>
  </si>
  <si>
    <t>2.  IPC Policies for Care Home settings</t>
  </si>
  <si>
    <t>4.  Viral gastroenteritis outbreak management Pack for Care Homes</t>
  </si>
  <si>
    <t xml:space="preserve">National Colour coding scheme for cleaning materials and equipment </t>
  </si>
  <si>
    <t xml:space="preserve">Local contact numbers for reporting outbreaks of infection </t>
  </si>
  <si>
    <t>Cleaning a commode</t>
  </si>
  <si>
    <t xml:space="preserve">Cleaning a commode pan </t>
  </si>
  <si>
    <t>Viral gastroenteritis outbreak guidance</t>
  </si>
  <si>
    <t>Infection Prevention and Control</t>
  </si>
  <si>
    <t xml:space="preserve">Email address </t>
  </si>
  <si>
    <t>Do you work in North Yorkshire or York?</t>
  </si>
  <si>
    <t>Please note: This Pack comes with a large supply of posters</t>
  </si>
  <si>
    <t xml:space="preserve">Hand hygiene technique for staff </t>
  </si>
  <si>
    <t xml:space="preserve">Thumbs up to help prevent infections spreading for service users and visitors </t>
  </si>
  <si>
    <t xml:space="preserve">No of staff </t>
  </si>
  <si>
    <t>Order No.</t>
  </si>
  <si>
    <t>Purchase Order No</t>
  </si>
  <si>
    <t>Purchase Order Number (if required, e.g. Council, ICB, NHS Trust)</t>
  </si>
  <si>
    <t>Date order received</t>
  </si>
  <si>
    <t>Other</t>
  </si>
  <si>
    <t>Organisation type</t>
  </si>
  <si>
    <t>Date payment received</t>
  </si>
  <si>
    <t>Payment type</t>
  </si>
  <si>
    <t>Online</t>
  </si>
  <si>
    <t>Budget tfr</t>
  </si>
  <si>
    <t>HDFT invoice</t>
  </si>
  <si>
    <t>Cheque</t>
  </si>
  <si>
    <t>E-mail permission</t>
  </si>
  <si>
    <t>Already</t>
  </si>
  <si>
    <t>E-mail database</t>
  </si>
  <si>
    <t>Answer sheet e-mailed</t>
  </si>
  <si>
    <t>Order completed by</t>
  </si>
  <si>
    <t>No of repeat orders</t>
  </si>
  <si>
    <t>Despatch date</t>
  </si>
  <si>
    <t>Dom Care</t>
  </si>
  <si>
    <t>GP</t>
  </si>
  <si>
    <t>Council</t>
  </si>
  <si>
    <t>ICB</t>
  </si>
  <si>
    <t>NHS Trust</t>
  </si>
  <si>
    <t>Universities</t>
  </si>
  <si>
    <t>Dental</t>
  </si>
  <si>
    <t>Care Home</t>
  </si>
  <si>
    <t>Discount</t>
  </si>
  <si>
    <t>A/c No</t>
  </si>
  <si>
    <t>Comments</t>
  </si>
  <si>
    <t>Budget Code</t>
  </si>
  <si>
    <t>Recorded on income sheet</t>
  </si>
  <si>
    <t>10 per pack</t>
  </si>
  <si>
    <t>Safe disposal of waste</t>
  </si>
  <si>
    <t>Safe management of care equipment</t>
  </si>
  <si>
    <t>Safe management of the care environment</t>
  </si>
  <si>
    <t>Safe management of sharps and inoculation injuries</t>
  </si>
  <si>
    <t>Min 10</t>
  </si>
  <si>
    <t>Please note: The Policies can be downloaded free of charge from our website</t>
  </si>
  <si>
    <t>Finance email (if applicable)</t>
  </si>
  <si>
    <r>
      <rPr>
        <b/>
        <sz val="20"/>
        <color theme="1"/>
        <rFont val="Calibri"/>
        <family val="2"/>
        <scheme val="minor"/>
      </rPr>
      <t>HOW TO ORDER</t>
    </r>
    <r>
      <rPr>
        <b/>
        <sz val="16"/>
        <color theme="0"/>
        <rFont val="Calibri"/>
        <family val="2"/>
        <scheme val="minor"/>
      </rPr>
      <t xml:space="preserve">
</t>
    </r>
    <r>
      <rPr>
        <b/>
        <sz val="13"/>
        <color theme="0"/>
        <rFont val="Calibri"/>
        <family val="2"/>
        <scheme val="minor"/>
      </rPr>
      <t xml:space="preserve">
</t>
    </r>
  </si>
  <si>
    <t>Price per Pack</t>
  </si>
  <si>
    <t xml:space="preserve">Free IPC Bulletin notification </t>
  </si>
  <si>
    <t>Receipt sent</t>
  </si>
  <si>
    <t>Outbreak of infection</t>
  </si>
  <si>
    <t>Added to invoice spreadsheet</t>
  </si>
  <si>
    <t>If you need any assistance with ordering, placing bulk orders or want to discuss bespoke resources, please call us on 01423 557340 and we will be happy to help.</t>
  </si>
  <si>
    <t>Audit tools link</t>
  </si>
  <si>
    <t>6.  My catheter passport</t>
  </si>
  <si>
    <t>7.  Posters - Please check the posters supplied with the IPC CQC Inspection Preparation Pack before ordering posters</t>
  </si>
  <si>
    <t>5.  IPC Cleaning schedule and record templates for Care Home settings</t>
  </si>
  <si>
    <t>You will receive a confirmation email with payment instructions</t>
  </si>
  <si>
    <t>Price per 
Care Home</t>
  </si>
  <si>
    <t>Cleaning total</t>
  </si>
  <si>
    <t>Digital</t>
  </si>
  <si>
    <t>The Pack will be sent via e-mail.</t>
  </si>
  <si>
    <t>The templates will be sent via e-mail.</t>
  </si>
  <si>
    <t>North Yorkshire and York (Care Homes only)</t>
  </si>
  <si>
    <r>
      <rPr>
        <sz val="12.5"/>
        <color theme="1"/>
        <rFont val="Calibri"/>
        <family val="2"/>
        <scheme val="minor"/>
      </rPr>
      <t xml:space="preserve">Please complete the order form below electronically and email in Excel format to: 
</t>
    </r>
    <r>
      <rPr>
        <u/>
        <sz val="12.5"/>
        <color rgb="FF0000FF"/>
        <rFont val="Calibri"/>
        <family val="2"/>
        <scheme val="minor"/>
      </rPr>
      <t>infectionprevention.control@nhs.net</t>
    </r>
  </si>
  <si>
    <t>This digital NYY version of the Pack will be sent via e-mail.</t>
  </si>
  <si>
    <t>Price per digital book per user licence</t>
  </si>
  <si>
    <t>Spillage kits located at</t>
  </si>
  <si>
    <t>Safe management of blood and body fluid spillages</t>
  </si>
  <si>
    <t>Isolation/ Outbreak management</t>
  </si>
  <si>
    <t>Stop the spread of infection</t>
  </si>
  <si>
    <t>3.  IPC CQC assessment preparation Pack for Care Homes</t>
  </si>
  <si>
    <t>Already 
subscribed</t>
  </si>
  <si>
    <t>Subscribe</t>
  </si>
  <si>
    <t>Do not 
subscribe</t>
  </si>
  <si>
    <r>
      <t xml:space="preserve">You will then receive a confirmation email with payment instructions
</t>
    </r>
    <r>
      <rPr>
        <b/>
        <sz val="12"/>
        <rFont val="Calibri"/>
        <family val="2"/>
        <scheme val="minor"/>
      </rPr>
      <t xml:space="preserve">Minimum order value £10.00. </t>
    </r>
    <r>
      <rPr>
        <sz val="12"/>
        <rFont val="Calibri"/>
        <family val="2"/>
        <scheme val="minor"/>
      </rPr>
      <t xml:space="preserve"> Please note all prices include postage.</t>
    </r>
  </si>
  <si>
    <t>Supporting safer visiting in care homes during outbreaks of infection</t>
  </si>
  <si>
    <t>Please note: This template is only supplied as a digital resource</t>
  </si>
  <si>
    <t>North Yorkshire and York only</t>
  </si>
  <si>
    <t>Qty (1 per staff member)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</si>
</sst>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31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4"/>
      <color rgb="FF00A599"/>
      <name val="Arial"/>
      <family val="2"/>
    </font>
    <font>
      <b/>
      <sz val="24"/>
      <color rgb="FF660066"/>
      <name val="Arial"/>
      <family val="2"/>
    </font>
    <font>
      <sz val="24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.5"/>
      <color rgb="FFFFFFFF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.5"/>
      <color theme="1"/>
      <name val="Calibri"/>
      <family val="2"/>
    </font>
    <font>
      <b/>
      <sz val="16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22"/>
      <color rgb="FF00A599"/>
      <name val="Arial"/>
      <family val="2"/>
    </font>
    <font>
      <b/>
      <sz val="22"/>
      <color rgb="FF008E84"/>
      <name val="Arial"/>
      <family val="2"/>
    </font>
    <font>
      <b/>
      <sz val="20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u/>
      <sz val="12.5"/>
      <color theme="10"/>
      <name val="Calibri"/>
      <family val="2"/>
      <scheme val="minor"/>
    </font>
    <font>
      <sz val="12.5"/>
      <color theme="1"/>
      <name val="Calibri"/>
      <family val="2"/>
      <scheme val="minor"/>
    </font>
    <font>
      <b/>
      <sz val="16"/>
      <color theme="0"/>
      <name val="Calibri"/>
      <family val="2"/>
    </font>
    <font>
      <u/>
      <sz val="12.5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name val="Calibri"/>
      <family val="2"/>
      <scheme val="minor"/>
    </font>
    <font>
      <b/>
      <sz val="10.5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008E84"/>
        <bgColor indexed="64"/>
      </patternFill>
    </fill>
    <fill>
      <patternFill patternType="solid">
        <fgColor rgb="FFC1E9E6"/>
        <bgColor indexed="64"/>
      </patternFill>
    </fill>
    <fill>
      <patternFill patternType="mediumGray">
        <bgColor rgb="FF606060"/>
      </patternFill>
    </fill>
    <fill>
      <patternFill patternType="solid">
        <fgColor rgb="FFDBDBDB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1"/>
      </left>
      <right/>
      <top style="medium">
        <color indexed="64"/>
      </top>
      <bottom style="thin">
        <color theme="0"/>
      </bottom>
      <diagonal/>
    </border>
    <border>
      <left style="thin">
        <color indexed="64"/>
      </left>
      <right style="medium">
        <color theme="1"/>
      </right>
      <top style="medium">
        <color indexed="64"/>
      </top>
      <bottom style="thin">
        <color indexed="64"/>
      </bottom>
      <diagonal/>
    </border>
    <border>
      <left style="medium">
        <color theme="1"/>
      </left>
      <right/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0" fillId="0" borderId="0" xfId="0" applyAlignment="1">
      <alignment horizontal="center"/>
    </xf>
    <xf numFmtId="0" fontId="7" fillId="4" borderId="2" xfId="0" applyFont="1" applyFill="1" applyBorder="1" applyAlignment="1">
      <alignment vertical="center" wrapText="1"/>
    </xf>
    <xf numFmtId="0" fontId="7" fillId="4" borderId="2" xfId="0" quotePrefix="1" applyFont="1" applyFill="1" applyBorder="1" applyAlignment="1">
      <alignment horizontal="left" vertical="center" wrapText="1"/>
    </xf>
    <xf numFmtId="49" fontId="7" fillId="4" borderId="2" xfId="0" applyNumberFormat="1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8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8" fontId="7" fillId="0" borderId="0" xfId="0" applyNumberFormat="1" applyFont="1" applyAlignment="1">
      <alignment horizontal="left" vertical="center" wrapText="1"/>
    </xf>
    <xf numFmtId="49" fontId="7" fillId="4" borderId="2" xfId="0" quotePrefix="1" applyNumberFormat="1" applyFont="1" applyFill="1" applyBorder="1" applyAlignment="1">
      <alignment vertical="center" wrapText="1"/>
    </xf>
    <xf numFmtId="164" fontId="7" fillId="0" borderId="0" xfId="0" applyNumberFormat="1" applyFont="1" applyAlignment="1">
      <alignment horizontal="center" vertical="center" wrapText="1"/>
    </xf>
    <xf numFmtId="8" fontId="7" fillId="2" borderId="2" xfId="0" applyNumberFormat="1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vertical="center" wrapText="1"/>
    </xf>
    <xf numFmtId="0" fontId="7" fillId="4" borderId="4" xfId="0" applyFont="1" applyFill="1" applyBorder="1" applyAlignment="1">
      <alignment vertical="center" wrapText="1"/>
    </xf>
    <xf numFmtId="8" fontId="7" fillId="2" borderId="3" xfId="0" applyNumberFormat="1" applyFont="1" applyFill="1" applyBorder="1" applyAlignment="1">
      <alignment horizontal="left" vertical="center" wrapText="1"/>
    </xf>
    <xf numFmtId="164" fontId="7" fillId="2" borderId="14" xfId="0" applyNumberFormat="1" applyFont="1" applyFill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vertical="center" wrapText="1"/>
    </xf>
    <xf numFmtId="0" fontId="6" fillId="4" borderId="14" xfId="0" applyFont="1" applyFill="1" applyBorder="1" applyAlignment="1">
      <alignment vertical="center" wrapText="1"/>
    </xf>
    <xf numFmtId="0" fontId="6" fillId="4" borderId="19" xfId="0" applyFont="1" applyFill="1" applyBorder="1" applyAlignment="1">
      <alignment vertical="center" wrapText="1"/>
    </xf>
    <xf numFmtId="0" fontId="6" fillId="4" borderId="10" xfId="0" applyFont="1" applyFill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center" wrapText="1"/>
    </xf>
    <xf numFmtId="0" fontId="6" fillId="4" borderId="31" xfId="0" applyFont="1" applyFill="1" applyBorder="1" applyAlignment="1">
      <alignment vertical="top" wrapText="1"/>
    </xf>
    <xf numFmtId="0" fontId="6" fillId="4" borderId="32" xfId="0" applyFont="1" applyFill="1" applyBorder="1" applyAlignment="1">
      <alignment vertical="top" wrapText="1"/>
    </xf>
    <xf numFmtId="9" fontId="0" fillId="0" borderId="0" xfId="0" applyNumberFormat="1"/>
    <xf numFmtId="0" fontId="10" fillId="0" borderId="0" xfId="0" applyFont="1" applyAlignment="1">
      <alignment horizontal="left" vertical="center"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9" fillId="0" borderId="0" xfId="0" applyFont="1" applyAlignment="1">
      <alignment horizontal="left" vertical="center" wrapText="1"/>
    </xf>
    <xf numFmtId="0" fontId="10" fillId="5" borderId="2" xfId="0" applyFont="1" applyFill="1" applyBorder="1" applyAlignment="1">
      <alignment vertical="center" wrapText="1"/>
    </xf>
    <xf numFmtId="0" fontId="11" fillId="7" borderId="2" xfId="0" applyFont="1" applyFill="1" applyBorder="1" applyAlignment="1">
      <alignment horizontal="left" vertical="center" wrapText="1"/>
    </xf>
    <xf numFmtId="0" fontId="11" fillId="7" borderId="2" xfId="0" applyFont="1" applyFill="1" applyBorder="1" applyAlignment="1">
      <alignment vertical="center" wrapText="1"/>
    </xf>
    <xf numFmtId="0" fontId="12" fillId="0" borderId="0" xfId="0" applyFont="1"/>
    <xf numFmtId="0" fontId="11" fillId="8" borderId="2" xfId="0" applyFont="1" applyFill="1" applyBorder="1"/>
    <xf numFmtId="0" fontId="13" fillId="4" borderId="2" xfId="0" quotePrefix="1" applyFont="1" applyFill="1" applyBorder="1" applyAlignment="1">
      <alignment horizontal="left" vertical="center"/>
    </xf>
    <xf numFmtId="0" fontId="7" fillId="2" borderId="2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8" fontId="7" fillId="0" borderId="2" xfId="0" applyNumberFormat="1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9" fillId="0" borderId="0" xfId="0" applyFont="1" applyAlignment="1">
      <alignment horizontal="center" vertical="top" wrapText="1"/>
    </xf>
    <xf numFmtId="0" fontId="19" fillId="0" borderId="47" xfId="0" applyFont="1" applyBorder="1" applyAlignment="1">
      <alignment horizontal="center" vertical="top" wrapText="1"/>
    </xf>
    <xf numFmtId="0" fontId="7" fillId="4" borderId="31" xfId="0" applyFont="1" applyFill="1" applyBorder="1" applyAlignment="1">
      <alignment vertical="center" wrapText="1"/>
    </xf>
    <xf numFmtId="8" fontId="7" fillId="2" borderId="13" xfId="0" applyNumberFormat="1" applyFont="1" applyFill="1" applyBorder="1" applyAlignment="1">
      <alignment horizontal="left" vertical="center" wrapText="1"/>
    </xf>
    <xf numFmtId="164" fontId="7" fillId="2" borderId="13" xfId="0" applyNumberFormat="1" applyFont="1" applyFill="1" applyBorder="1" applyAlignment="1">
      <alignment horizontal="center" vertical="center" wrapText="1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25" fillId="0" borderId="0" xfId="0" applyFont="1" applyAlignment="1">
      <alignment vertical="center" wrapText="1"/>
    </xf>
    <xf numFmtId="0" fontId="24" fillId="0" borderId="0" xfId="0" applyFont="1"/>
    <xf numFmtId="14" fontId="0" fillId="0" borderId="0" xfId="0" applyNumberFormat="1" applyAlignment="1">
      <alignment horizontal="left"/>
    </xf>
    <xf numFmtId="8" fontId="7" fillId="2" borderId="2" xfId="0" applyNumberFormat="1" applyFont="1" applyFill="1" applyBorder="1" applyAlignment="1">
      <alignment horizontal="left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164" fontId="7" fillId="2" borderId="52" xfId="0" applyNumberFormat="1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vertical="center" wrapText="1"/>
    </xf>
    <xf numFmtId="0" fontId="7" fillId="4" borderId="54" xfId="0" applyFont="1" applyFill="1" applyBorder="1" applyAlignment="1">
      <alignment vertical="center" wrapText="1"/>
    </xf>
    <xf numFmtId="8" fontId="7" fillId="2" borderId="54" xfId="0" applyNumberFormat="1" applyFont="1" applyFill="1" applyBorder="1" applyAlignment="1">
      <alignment horizontal="left" vertical="center" wrapText="1"/>
    </xf>
    <xf numFmtId="164" fontId="7" fillId="2" borderId="55" xfId="0" applyNumberFormat="1" applyFont="1" applyFill="1" applyBorder="1" applyAlignment="1">
      <alignment horizontal="center" vertical="center" wrapText="1"/>
    </xf>
    <xf numFmtId="0" fontId="7" fillId="0" borderId="54" xfId="0" applyFont="1" applyBorder="1" applyAlignment="1" applyProtection="1">
      <alignment horizontal="center" vertical="center" wrapText="1"/>
      <protection locked="0"/>
    </xf>
    <xf numFmtId="0" fontId="28" fillId="0" borderId="0" xfId="0" applyFont="1"/>
    <xf numFmtId="0" fontId="27" fillId="0" borderId="2" xfId="0" applyFont="1" applyBorder="1" applyAlignment="1" applyProtection="1">
      <alignment horizontal="left" vertical="center" wrapText="1"/>
      <protection locked="0"/>
    </xf>
    <xf numFmtId="0" fontId="27" fillId="0" borderId="2" xfId="0" applyFont="1" applyBorder="1" applyAlignment="1" applyProtection="1">
      <alignment horizontal="left" vertical="center"/>
      <protection locked="0"/>
    </xf>
    <xf numFmtId="0" fontId="27" fillId="0" borderId="6" xfId="0" applyFont="1" applyBorder="1" applyAlignment="1" applyProtection="1">
      <alignment horizontal="left" vertical="center"/>
      <protection locked="0"/>
    </xf>
    <xf numFmtId="0" fontId="0" fillId="0" borderId="5" xfId="0" applyBorder="1" applyAlignment="1">
      <alignment horizontal="left" vertical="center"/>
    </xf>
    <xf numFmtId="0" fontId="25" fillId="0" borderId="0" xfId="0" applyFont="1" applyAlignment="1">
      <alignment horizontal="left" vertical="center" wrapText="1"/>
    </xf>
    <xf numFmtId="0" fontId="0" fillId="0" borderId="0" xfId="0" applyProtection="1">
      <protection locked="0"/>
    </xf>
    <xf numFmtId="0" fontId="14" fillId="0" borderId="44" xfId="0" applyFont="1" applyBorder="1" applyAlignment="1">
      <alignment horizontal="center" vertical="top" wrapText="1"/>
    </xf>
    <xf numFmtId="0" fontId="14" fillId="0" borderId="40" xfId="0" applyFont="1" applyBorder="1" applyAlignment="1">
      <alignment horizontal="center" vertical="top" wrapText="1"/>
    </xf>
    <xf numFmtId="0" fontId="14" fillId="0" borderId="41" xfId="0" applyFont="1" applyBorder="1" applyAlignment="1">
      <alignment horizontal="center" vertical="top" wrapText="1"/>
    </xf>
    <xf numFmtId="0" fontId="6" fillId="4" borderId="10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6" xfId="0" applyFont="1" applyFill="1" applyBorder="1" applyAlignment="1">
      <alignment horizontal="left" vertical="center" wrapText="1"/>
    </xf>
    <xf numFmtId="0" fontId="6" fillId="4" borderId="20" xfId="0" applyFont="1" applyFill="1" applyBorder="1" applyAlignment="1">
      <alignment horizontal="left" vertical="center" wrapText="1"/>
    </xf>
    <xf numFmtId="0" fontId="6" fillId="4" borderId="21" xfId="0" applyFont="1" applyFill="1" applyBorder="1" applyAlignment="1">
      <alignment horizontal="left" vertical="center" wrapText="1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21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6" fillId="4" borderId="16" xfId="0" applyFont="1" applyFill="1" applyBorder="1" applyAlignment="1">
      <alignment horizontal="left" vertical="center" wrapText="1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45" xfId="0" applyBorder="1" applyAlignment="1" applyProtection="1">
      <alignment horizontal="left" vertical="center"/>
      <protection locked="0"/>
    </xf>
    <xf numFmtId="0" fontId="20" fillId="0" borderId="46" xfId="1" applyFont="1" applyBorder="1" applyAlignment="1">
      <alignment horizontal="center" vertical="center" wrapText="1"/>
    </xf>
    <xf numFmtId="0" fontId="20" fillId="0" borderId="43" xfId="1" applyFont="1" applyBorder="1" applyAlignment="1">
      <alignment horizontal="center" vertical="center"/>
    </xf>
    <xf numFmtId="0" fontId="20" fillId="0" borderId="42" xfId="1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top" wrapText="1"/>
    </xf>
    <xf numFmtId="0" fontId="19" fillId="0" borderId="38" xfId="0" applyFont="1" applyBorder="1" applyAlignment="1">
      <alignment horizontal="center" vertical="top" wrapText="1"/>
    </xf>
    <xf numFmtId="0" fontId="19" fillId="0" borderId="39" xfId="0" applyFont="1" applyBorder="1" applyAlignment="1">
      <alignment horizontal="center" vertical="top" wrapText="1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0" borderId="19" xfId="0" applyFont="1" applyBorder="1" applyAlignment="1" applyProtection="1">
      <alignment horizontal="left" vertical="center"/>
      <protection locked="0"/>
    </xf>
    <xf numFmtId="0" fontId="12" fillId="0" borderId="15" xfId="0" applyFont="1" applyBorder="1" applyAlignment="1" applyProtection="1">
      <alignment horizontal="left" vertical="center"/>
      <protection locked="0"/>
    </xf>
    <xf numFmtId="0" fontId="12" fillId="0" borderId="14" xfId="0" applyFont="1" applyBorder="1" applyAlignment="1" applyProtection="1">
      <alignment horizontal="left" vertical="center"/>
      <protection locked="0"/>
    </xf>
    <xf numFmtId="0" fontId="12" fillId="0" borderId="24" xfId="0" applyFont="1" applyBorder="1" applyAlignment="1" applyProtection="1">
      <alignment horizontal="left" vertical="center"/>
      <protection locked="0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25" fillId="0" borderId="35" xfId="0" applyFont="1" applyBorder="1" applyAlignment="1">
      <alignment vertical="center" wrapText="1"/>
    </xf>
    <xf numFmtId="0" fontId="24" fillId="0" borderId="36" xfId="0" applyFont="1" applyBorder="1"/>
    <xf numFmtId="0" fontId="24" fillId="0" borderId="37" xfId="0" applyFont="1" applyBorder="1"/>
    <xf numFmtId="164" fontId="7" fillId="2" borderId="2" xfId="0" applyNumberFormat="1" applyFont="1" applyFill="1" applyBorder="1" applyAlignment="1">
      <alignment horizontal="center" vertical="center" wrapText="1"/>
    </xf>
    <xf numFmtId="8" fontId="7" fillId="2" borderId="2" xfId="0" applyNumberFormat="1" applyFont="1" applyFill="1" applyBorder="1" applyAlignment="1">
      <alignment horizontal="left" vertical="center" wrapText="1"/>
    </xf>
    <xf numFmtId="8" fontId="7" fillId="2" borderId="52" xfId="0" applyNumberFormat="1" applyFont="1" applyFill="1" applyBorder="1" applyAlignment="1">
      <alignment horizontal="left" vertical="center" wrapText="1"/>
    </xf>
    <xf numFmtId="8" fontId="7" fillId="2" borderId="53" xfId="0" applyNumberFormat="1" applyFont="1" applyFill="1" applyBorder="1" applyAlignment="1">
      <alignment horizontal="left" vertical="center" wrapText="1"/>
    </xf>
    <xf numFmtId="8" fontId="7" fillId="2" borderId="17" xfId="0" applyNumberFormat="1" applyFont="1" applyFill="1" applyBorder="1" applyAlignment="1">
      <alignment horizontal="left" vertical="center" wrapText="1"/>
    </xf>
    <xf numFmtId="164" fontId="7" fillId="2" borderId="14" xfId="0" applyNumberFormat="1" applyFont="1" applyFill="1" applyBorder="1" applyAlignment="1">
      <alignment horizontal="center" vertical="center" wrapText="1"/>
    </xf>
    <xf numFmtId="164" fontId="7" fillId="2" borderId="24" xfId="0" applyNumberFormat="1" applyFont="1" applyFill="1" applyBorder="1" applyAlignment="1">
      <alignment horizontal="center" vertical="center" wrapText="1"/>
    </xf>
    <xf numFmtId="8" fontId="7" fillId="2" borderId="55" xfId="0" applyNumberFormat="1" applyFont="1" applyFill="1" applyBorder="1" applyAlignment="1">
      <alignment horizontal="left" vertical="center" wrapText="1"/>
    </xf>
    <xf numFmtId="8" fontId="7" fillId="2" borderId="38" xfId="0" applyNumberFormat="1" applyFont="1" applyFill="1" applyBorder="1" applyAlignment="1">
      <alignment horizontal="left" vertical="center" wrapText="1"/>
    </xf>
    <xf numFmtId="8" fontId="7" fillId="2" borderId="56" xfId="0" applyNumberFormat="1" applyFont="1" applyFill="1" applyBorder="1" applyAlignment="1">
      <alignment horizontal="left" vertical="center" wrapText="1"/>
    </xf>
    <xf numFmtId="164" fontId="7" fillId="2" borderId="55" xfId="0" applyNumberFormat="1" applyFont="1" applyFill="1" applyBorder="1" applyAlignment="1">
      <alignment horizontal="center" vertical="center" wrapText="1"/>
    </xf>
    <xf numFmtId="164" fontId="7" fillId="2" borderId="39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vertical="center" wrapText="1"/>
    </xf>
    <xf numFmtId="0" fontId="25" fillId="0" borderId="49" xfId="0" applyFont="1" applyBorder="1" applyAlignment="1">
      <alignment vertical="center" wrapText="1"/>
    </xf>
    <xf numFmtId="0" fontId="24" fillId="0" borderId="50" xfId="0" applyFont="1" applyBorder="1"/>
    <xf numFmtId="0" fontId="24" fillId="0" borderId="51" xfId="0" applyFont="1" applyBorder="1"/>
    <xf numFmtId="0" fontId="25" fillId="0" borderId="49" xfId="0" applyFont="1" applyBorder="1" applyAlignment="1">
      <alignment horizontal="left" vertical="center" wrapText="1"/>
    </xf>
    <xf numFmtId="0" fontId="25" fillId="0" borderId="50" xfId="0" applyFont="1" applyBorder="1" applyAlignment="1">
      <alignment horizontal="left" vertical="center" wrapText="1"/>
    </xf>
    <xf numFmtId="0" fontId="25" fillId="0" borderId="51" xfId="0" applyFont="1" applyBorder="1" applyAlignment="1">
      <alignment horizontal="left"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164" fontId="7" fillId="2" borderId="12" xfId="0" applyNumberFormat="1" applyFont="1" applyFill="1" applyBorder="1" applyAlignment="1">
      <alignment horizontal="center" vertical="center" wrapText="1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6" fillId="4" borderId="22" xfId="0" applyFont="1" applyFill="1" applyBorder="1" applyAlignment="1">
      <alignment horizontal="left" vertical="center" wrapText="1"/>
    </xf>
    <xf numFmtId="0" fontId="0" fillId="0" borderId="20" xfId="0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0" fontId="0" fillId="0" borderId="22" xfId="0" applyBorder="1" applyAlignment="1" applyProtection="1">
      <alignment horizontal="left" vertical="center"/>
      <protection locked="0"/>
    </xf>
    <xf numFmtId="164" fontId="7" fillId="2" borderId="13" xfId="0" applyNumberFormat="1" applyFont="1" applyFill="1" applyBorder="1" applyAlignment="1">
      <alignment horizontal="center" vertical="center" wrapText="1"/>
    </xf>
    <xf numFmtId="164" fontId="7" fillId="2" borderId="48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right" vertical="center" wrapText="1"/>
    </xf>
    <xf numFmtId="0" fontId="6" fillId="4" borderId="3" xfId="0" applyFont="1" applyFill="1" applyBorder="1" applyAlignment="1">
      <alignment horizontal="right" vertical="center" wrapText="1"/>
    </xf>
    <xf numFmtId="164" fontId="7" fillId="8" borderId="3" xfId="0" applyNumberFormat="1" applyFont="1" applyFill="1" applyBorder="1" applyAlignment="1">
      <alignment horizontal="center" vertical="center" wrapText="1"/>
    </xf>
    <xf numFmtId="164" fontId="7" fillId="8" borderId="12" xfId="0" applyNumberFormat="1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left" vertical="top" wrapText="1"/>
    </xf>
    <xf numFmtId="0" fontId="6" fillId="4" borderId="32" xfId="0" applyFont="1" applyFill="1" applyBorder="1" applyAlignment="1">
      <alignment horizontal="left" vertical="top" wrapText="1"/>
    </xf>
    <xf numFmtId="0" fontId="6" fillId="4" borderId="33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center" wrapText="1"/>
    </xf>
    <xf numFmtId="8" fontId="7" fillId="2" borderId="2" xfId="0" applyNumberFormat="1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9" fontId="7" fillId="4" borderId="6" xfId="0" applyNumberFormat="1" applyFont="1" applyFill="1" applyBorder="1" applyAlignment="1">
      <alignment horizontal="center" vertical="center"/>
    </xf>
    <xf numFmtId="49" fontId="7" fillId="4" borderId="21" xfId="0" applyNumberFormat="1" applyFont="1" applyFill="1" applyBorder="1" applyAlignment="1">
      <alignment horizontal="center" vertical="center"/>
    </xf>
    <xf numFmtId="49" fontId="7" fillId="4" borderId="5" xfId="0" applyNumberFormat="1" applyFont="1" applyFill="1" applyBorder="1" applyAlignment="1">
      <alignment horizontal="center" vertical="center"/>
    </xf>
    <xf numFmtId="8" fontId="7" fillId="2" borderId="14" xfId="0" applyNumberFormat="1" applyFont="1" applyFill="1" applyBorder="1" applyAlignment="1">
      <alignment horizontal="center" vertical="center" wrapText="1"/>
    </xf>
    <xf numFmtId="8" fontId="7" fillId="2" borderId="19" xfId="0" applyNumberFormat="1" applyFont="1" applyFill="1" applyBorder="1" applyAlignment="1">
      <alignment horizontal="center" vertical="center" wrapText="1"/>
    </xf>
    <xf numFmtId="8" fontId="7" fillId="2" borderId="15" xfId="0" applyNumberFormat="1" applyFont="1" applyFill="1" applyBorder="1" applyAlignment="1">
      <alignment horizontal="center" vertical="center" wrapText="1"/>
    </xf>
    <xf numFmtId="164" fontId="7" fillId="2" borderId="15" xfId="0" applyNumberFormat="1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164" fontId="7" fillId="2" borderId="17" xfId="0" applyNumberFormat="1" applyFont="1" applyFill="1" applyBorder="1" applyAlignment="1">
      <alignment horizontal="center" vertical="center" wrapText="1"/>
    </xf>
    <xf numFmtId="8" fontId="7" fillId="2" borderId="6" xfId="0" applyNumberFormat="1" applyFont="1" applyFill="1" applyBorder="1" applyAlignment="1">
      <alignment horizontal="center" vertical="center" wrapText="1"/>
    </xf>
    <xf numFmtId="8" fontId="7" fillId="2" borderId="22" xfId="0" applyNumberFormat="1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/>
    </xf>
    <xf numFmtId="0" fontId="7" fillId="6" borderId="5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0" fillId="0" borderId="6" xfId="0" applyBorder="1" applyAlignment="1" applyProtection="1">
      <alignment horizontal="left"/>
      <protection locked="0"/>
    </xf>
    <xf numFmtId="0" fontId="0" fillId="0" borderId="21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7" xfId="0" applyFont="1" applyFill="1" applyBorder="1" applyAlignment="1">
      <alignment horizontal="center" vertical="center" wrapText="1"/>
    </xf>
    <xf numFmtId="0" fontId="22" fillId="3" borderId="28" xfId="0" applyFont="1" applyFill="1" applyBorder="1" applyAlignment="1">
      <alignment horizontal="center" vertical="center" wrapText="1"/>
    </xf>
    <xf numFmtId="0" fontId="22" fillId="3" borderId="29" xfId="0" applyFont="1" applyFill="1" applyBorder="1" applyAlignment="1">
      <alignment horizontal="center" vertical="center" wrapText="1"/>
    </xf>
    <xf numFmtId="0" fontId="22" fillId="3" borderId="30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right" vertical="center" wrapText="1"/>
    </xf>
    <xf numFmtId="0" fontId="6" fillId="4" borderId="2" xfId="0" applyFont="1" applyFill="1" applyBorder="1" applyAlignment="1">
      <alignment horizontal="right" vertical="center" wrapText="1"/>
    </xf>
    <xf numFmtId="164" fontId="7" fillId="8" borderId="2" xfId="0" applyNumberFormat="1" applyFont="1" applyFill="1" applyBorder="1" applyAlignment="1">
      <alignment horizontal="center" vertical="center" wrapText="1"/>
    </xf>
    <xf numFmtId="164" fontId="7" fillId="8" borderId="11" xfId="0" applyNumberFormat="1" applyFont="1" applyFill="1" applyBorder="1" applyAlignment="1">
      <alignment horizontal="center" vertical="center" wrapText="1"/>
    </xf>
    <xf numFmtId="8" fontId="7" fillId="0" borderId="2" xfId="0" applyNumberFormat="1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6" fillId="4" borderId="7" xfId="0" applyFont="1" applyFill="1" applyBorder="1" applyAlignment="1">
      <alignment horizontal="right" vertical="center" wrapText="1"/>
    </xf>
    <xf numFmtId="0" fontId="6" fillId="4" borderId="8" xfId="0" applyFont="1" applyFill="1" applyBorder="1" applyAlignment="1">
      <alignment horizontal="right" vertical="center" wrapText="1"/>
    </xf>
    <xf numFmtId="164" fontId="7" fillId="8" borderId="8" xfId="0" applyNumberFormat="1" applyFont="1" applyFill="1" applyBorder="1" applyAlignment="1">
      <alignment horizontal="center" vertical="center" wrapText="1"/>
    </xf>
    <xf numFmtId="164" fontId="7" fillId="8" borderId="9" xfId="0" applyNumberFormat="1" applyFont="1" applyFill="1" applyBorder="1" applyAlignment="1">
      <alignment horizontal="center" vertical="center" wrapText="1"/>
    </xf>
    <xf numFmtId="8" fontId="7" fillId="2" borderId="3" xfId="0" applyNumberFormat="1" applyFont="1" applyFill="1" applyBorder="1" applyAlignment="1">
      <alignment horizontal="center" vertical="center" wrapText="1"/>
    </xf>
    <xf numFmtId="8" fontId="7" fillId="2" borderId="12" xfId="0" applyNumberFormat="1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6" fillId="4" borderId="35" xfId="0" applyFont="1" applyFill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right" vertical="center" wrapText="1"/>
    </xf>
    <xf numFmtId="0" fontId="30" fillId="4" borderId="4" xfId="0" applyFont="1" applyFill="1" applyBorder="1" applyAlignment="1">
      <alignment horizontal="left" vertical="center" wrapText="1"/>
    </xf>
    <xf numFmtId="0" fontId="30" fillId="4" borderId="3" xfId="0" applyFont="1" applyFill="1" applyBorder="1" applyAlignment="1">
      <alignment horizontal="left" vertical="center" wrapText="1"/>
    </xf>
    <xf numFmtId="0" fontId="30" fillId="4" borderId="12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21" xfId="0" applyFont="1" applyFill="1" applyBorder="1" applyAlignment="1">
      <alignment horizontal="left" vertical="center" wrapText="1"/>
    </xf>
    <xf numFmtId="0" fontId="0" fillId="0" borderId="33" xfId="0" applyBorder="1" applyAlignment="1">
      <alignment vertical="top" wrapText="1"/>
    </xf>
    <xf numFmtId="0" fontId="0" fillId="0" borderId="5" xfId="0" applyBorder="1" applyAlignment="1">
      <alignment horizontal="left" vertical="center" wrapText="1"/>
    </xf>
    <xf numFmtId="0" fontId="0" fillId="0" borderId="0" xfId="0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  <color rgb="FF008E84"/>
      <color rgb="FFC1E9E6"/>
      <color rgb="FFD9D9D9"/>
      <color rgb="FFDBDBDB"/>
      <color rgb="FF00A599"/>
      <color rgb="FF99DBD7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34636</xdr:colOff>
      <xdr:row>0</xdr:row>
      <xdr:rowOff>88322</xdr:rowOff>
    </xdr:from>
    <xdr:to>
      <xdr:col>0</xdr:col>
      <xdr:colOff>1010227</xdr:colOff>
      <xdr:row>0</xdr:row>
      <xdr:rowOff>497126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36" y="88322"/>
          <a:ext cx="975591" cy="4088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338859</xdr:colOff>
      <xdr:row>0</xdr:row>
      <xdr:rowOff>54264</xdr:rowOff>
    </xdr:from>
    <xdr:to>
      <xdr:col>10</xdr:col>
      <xdr:colOff>2309</xdr:colOff>
      <xdr:row>0</xdr:row>
      <xdr:rowOff>410441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586" y="54264"/>
          <a:ext cx="869950" cy="356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ectionprevention.control@nhs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T97"/>
  <sheetViews>
    <sheetView showGridLines="0" tabSelected="1" view="pageLayout" topLeftCell="A10" zoomScaleNormal="85" workbookViewId="0">
      <selection activeCell="H26" sqref="H26"/>
    </sheetView>
  </sheetViews>
  <sheetFormatPr defaultRowHeight="15" x14ac:dyDescent="0.25"/>
  <cols>
    <col min="1" max="1" width="16.7109375" customWidth="1"/>
    <col min="2" max="2" width="9.42578125" customWidth="1"/>
    <col min="3" max="4" width="8.42578125" customWidth="1"/>
    <col min="5" max="5" width="8.85546875" customWidth="1"/>
    <col min="6" max="6" width="7.42578125" customWidth="1"/>
    <col min="7" max="7" width="10.5703125" customWidth="1"/>
    <col min="8" max="8" width="9.140625" customWidth="1"/>
    <col min="9" max="9" width="11.85546875" customWidth="1"/>
    <col min="10" max="10" width="5.5703125" customWidth="1"/>
  </cols>
  <sheetData>
    <row r="1" spans="1:10" ht="47.25" customHeight="1" x14ac:dyDescent="0.25"/>
    <row r="2" spans="1:10" s="4" customFormat="1" ht="30.75" customHeight="1" x14ac:dyDescent="0.5">
      <c r="A2" s="47" t="s">
        <v>65</v>
      </c>
      <c r="B2" s="2"/>
      <c r="C2" s="2"/>
      <c r="D2" s="2"/>
      <c r="E2" s="2"/>
      <c r="F2" s="2"/>
      <c r="G2" s="2"/>
      <c r="H2" s="3"/>
      <c r="I2" s="3"/>
    </row>
    <row r="3" spans="1:10" s="4" customFormat="1" ht="28.5" customHeight="1" x14ac:dyDescent="0.5">
      <c r="A3" s="47" t="s">
        <v>23</v>
      </c>
      <c r="B3" s="2"/>
      <c r="C3" s="2"/>
      <c r="D3" s="2"/>
      <c r="E3" s="2"/>
      <c r="F3" s="2"/>
      <c r="G3" s="2"/>
      <c r="H3" s="3"/>
      <c r="I3" s="3"/>
    </row>
    <row r="4" spans="1:10" s="4" customFormat="1" ht="7.5" customHeight="1" thickBot="1" x14ac:dyDescent="0.55000000000000004">
      <c r="A4" s="46"/>
      <c r="B4" s="2"/>
      <c r="C4" s="2"/>
      <c r="D4" s="2"/>
      <c r="E4" s="2"/>
      <c r="F4" s="2"/>
      <c r="G4" s="2"/>
      <c r="H4" s="3"/>
      <c r="I4" s="3"/>
    </row>
    <row r="5" spans="1:10" ht="30" customHeight="1" x14ac:dyDescent="0.25">
      <c r="A5" s="72" t="s">
        <v>112</v>
      </c>
      <c r="B5" s="73"/>
      <c r="C5" s="73"/>
      <c r="D5" s="73"/>
      <c r="E5" s="73"/>
      <c r="F5" s="73"/>
      <c r="G5" s="73"/>
      <c r="H5" s="73"/>
      <c r="I5" s="73"/>
      <c r="J5" s="74"/>
    </row>
    <row r="6" spans="1:10" ht="29.25" customHeight="1" x14ac:dyDescent="0.25">
      <c r="A6" s="92" t="s">
        <v>130</v>
      </c>
      <c r="B6" s="93"/>
      <c r="C6" s="93"/>
      <c r="D6" s="93"/>
      <c r="E6" s="93"/>
      <c r="F6" s="93"/>
      <c r="G6" s="93"/>
      <c r="H6" s="93"/>
      <c r="I6" s="93"/>
      <c r="J6" s="94"/>
    </row>
    <row r="7" spans="1:10" ht="42" customHeight="1" thickBot="1" x14ac:dyDescent="0.3">
      <c r="A7" s="95" t="s">
        <v>141</v>
      </c>
      <c r="B7" s="96"/>
      <c r="C7" s="96"/>
      <c r="D7" s="96"/>
      <c r="E7" s="96"/>
      <c r="F7" s="96"/>
      <c r="G7" s="96"/>
      <c r="H7" s="96"/>
      <c r="I7" s="96"/>
      <c r="J7" s="97"/>
    </row>
    <row r="8" spans="1:10" ht="16.5" customHeight="1" thickBot="1" x14ac:dyDescent="0.3">
      <c r="A8" s="49"/>
      <c r="B8" s="48"/>
      <c r="C8" s="48"/>
      <c r="D8" s="48"/>
      <c r="E8" s="48"/>
      <c r="F8" s="48"/>
      <c r="G8" s="48"/>
      <c r="H8" s="48"/>
      <c r="I8" s="48"/>
      <c r="J8" s="48"/>
    </row>
    <row r="9" spans="1:10" s="1" customFormat="1" ht="26.25" customHeight="1" x14ac:dyDescent="0.35">
      <c r="A9" s="86" t="s">
        <v>0</v>
      </c>
      <c r="B9" s="87"/>
      <c r="C9" s="88"/>
      <c r="D9" s="89"/>
      <c r="E9" s="90"/>
      <c r="F9" s="90"/>
      <c r="G9" s="90"/>
      <c r="H9" s="90"/>
      <c r="I9" s="90"/>
      <c r="J9" s="91"/>
    </row>
    <row r="10" spans="1:10" s="1" customFormat="1" ht="26.25" customHeight="1" x14ac:dyDescent="0.35">
      <c r="A10" s="75" t="s">
        <v>38</v>
      </c>
      <c r="B10" s="76"/>
      <c r="C10" s="77"/>
      <c r="D10" s="80"/>
      <c r="E10" s="81"/>
      <c r="F10" s="81"/>
      <c r="G10" s="81"/>
      <c r="H10" s="81"/>
      <c r="I10" s="81"/>
      <c r="J10" s="82"/>
    </row>
    <row r="11" spans="1:10" s="1" customFormat="1" ht="26.25" customHeight="1" x14ac:dyDescent="0.35">
      <c r="A11" s="75" t="s">
        <v>39</v>
      </c>
      <c r="B11" s="76"/>
      <c r="C11" s="77"/>
      <c r="D11" s="80"/>
      <c r="E11" s="81"/>
      <c r="F11" s="81"/>
      <c r="G11" s="81"/>
      <c r="H11" s="81"/>
      <c r="I11" s="81"/>
      <c r="J11" s="82"/>
    </row>
    <row r="12" spans="1:10" s="1" customFormat="1" ht="26.25" customHeight="1" x14ac:dyDescent="0.35">
      <c r="A12" s="78" t="s">
        <v>71</v>
      </c>
      <c r="B12" s="79"/>
      <c r="C12" s="133"/>
      <c r="D12" s="134"/>
      <c r="E12" s="135"/>
      <c r="F12" s="135"/>
      <c r="G12" s="135"/>
      <c r="H12" s="135"/>
      <c r="I12" s="135"/>
      <c r="J12" s="136"/>
    </row>
    <row r="13" spans="1:10" s="1" customFormat="1" ht="47.25" customHeight="1" x14ac:dyDescent="0.35">
      <c r="A13" s="75" t="s">
        <v>40</v>
      </c>
      <c r="B13" s="76"/>
      <c r="C13" s="77"/>
      <c r="D13" s="130"/>
      <c r="E13" s="131"/>
      <c r="F13" s="131"/>
      <c r="G13" s="131"/>
      <c r="H13" s="131"/>
      <c r="I13" s="131"/>
      <c r="J13" s="132"/>
    </row>
    <row r="14" spans="1:10" s="1" customFormat="1" ht="37.5" customHeight="1" x14ac:dyDescent="0.35">
      <c r="A14" s="75" t="s">
        <v>41</v>
      </c>
      <c r="B14" s="76"/>
      <c r="C14" s="77"/>
      <c r="D14" s="80"/>
      <c r="E14" s="81"/>
      <c r="F14" s="81"/>
      <c r="G14" s="81"/>
      <c r="H14" s="81"/>
      <c r="I14" s="81"/>
      <c r="J14" s="82"/>
    </row>
    <row r="15" spans="1:10" s="1" customFormat="1" ht="26.25" customHeight="1" x14ac:dyDescent="0.35">
      <c r="A15" s="75" t="s">
        <v>1</v>
      </c>
      <c r="B15" s="76"/>
      <c r="C15" s="77"/>
      <c r="D15" s="80"/>
      <c r="E15" s="81"/>
      <c r="F15" s="81"/>
      <c r="G15" s="81"/>
      <c r="H15" s="81"/>
      <c r="I15" s="81"/>
      <c r="J15" s="82"/>
    </row>
    <row r="16" spans="1:10" s="1" customFormat="1" ht="26.25" customHeight="1" x14ac:dyDescent="0.35">
      <c r="A16" s="78" t="s">
        <v>66</v>
      </c>
      <c r="B16" s="83"/>
      <c r="C16" s="84"/>
      <c r="D16" s="80"/>
      <c r="E16" s="81"/>
      <c r="F16" s="81"/>
      <c r="G16" s="81"/>
      <c r="H16" s="81"/>
      <c r="I16" s="81"/>
      <c r="J16" s="82"/>
    </row>
    <row r="17" spans="1:20" s="1" customFormat="1" ht="26.25" customHeight="1" x14ac:dyDescent="0.35">
      <c r="A17" s="75" t="s">
        <v>111</v>
      </c>
      <c r="B17" s="76"/>
      <c r="C17" s="77"/>
      <c r="D17" s="80"/>
      <c r="E17" s="81"/>
      <c r="F17" s="81"/>
      <c r="G17" s="81"/>
      <c r="H17" s="81"/>
      <c r="I17" s="81"/>
      <c r="J17" s="82"/>
    </row>
    <row r="18" spans="1:20" s="1" customFormat="1" ht="29.25" customHeight="1" x14ac:dyDescent="0.35">
      <c r="A18" s="75" t="s">
        <v>74</v>
      </c>
      <c r="B18" s="76"/>
      <c r="C18" s="77"/>
      <c r="D18" s="80"/>
      <c r="E18" s="81"/>
      <c r="F18" s="81"/>
      <c r="G18" s="81"/>
      <c r="H18" s="81"/>
      <c r="I18" s="81"/>
      <c r="J18" s="82"/>
    </row>
    <row r="19" spans="1:20" s="1" customFormat="1" ht="24.75" customHeight="1" x14ac:dyDescent="0.35">
      <c r="A19" s="78" t="s">
        <v>114</v>
      </c>
      <c r="B19" s="79"/>
      <c r="C19" s="79"/>
      <c r="D19" s="66" t="s">
        <v>138</v>
      </c>
      <c r="E19" s="68"/>
      <c r="F19" s="69"/>
      <c r="G19" s="67" t="s">
        <v>139</v>
      </c>
      <c r="H19" s="67"/>
      <c r="I19" s="66" t="s">
        <v>140</v>
      </c>
      <c r="J19" s="67"/>
    </row>
    <row r="20" spans="1:20" s="1" customFormat="1" ht="16.5" customHeight="1" thickBot="1" x14ac:dyDescent="0.4">
      <c r="A20" s="198" t="s">
        <v>67</v>
      </c>
      <c r="B20" s="199"/>
      <c r="C20" s="200"/>
      <c r="D20" s="98" t="s">
        <v>10</v>
      </c>
      <c r="E20" s="99"/>
      <c r="F20" s="100"/>
      <c r="G20" s="101"/>
      <c r="H20" s="99"/>
      <c r="I20" s="99"/>
      <c r="J20" s="102"/>
    </row>
    <row r="21" spans="1:20" s="1" customFormat="1" ht="15" customHeight="1" thickBot="1" x14ac:dyDescent="0.4">
      <c r="A21" s="85"/>
      <c r="B21" s="85"/>
      <c r="C21" s="85"/>
      <c r="D21" s="85"/>
      <c r="E21" s="85"/>
      <c r="F21" s="85"/>
      <c r="G21" s="85"/>
      <c r="H21" s="85"/>
      <c r="I21" s="85"/>
      <c r="J21" s="85"/>
    </row>
    <row r="22" spans="1:20" ht="39.950000000000003" customHeight="1" x14ac:dyDescent="0.25">
      <c r="A22" s="120" t="s">
        <v>42</v>
      </c>
      <c r="B22" s="121"/>
      <c r="C22" s="121"/>
      <c r="D22" s="121"/>
      <c r="E22" s="121"/>
      <c r="F22" s="121"/>
      <c r="G22" s="22" t="s">
        <v>32</v>
      </c>
      <c r="H22" s="22" t="s">
        <v>2</v>
      </c>
      <c r="I22" s="103" t="s">
        <v>31</v>
      </c>
      <c r="J22" s="104"/>
    </row>
    <row r="23" spans="1:20" ht="27" customHeight="1" x14ac:dyDescent="0.25">
      <c r="A23" s="17" t="s">
        <v>145</v>
      </c>
      <c r="B23" s="14" t="s">
        <v>30</v>
      </c>
      <c r="C23" s="6" t="s">
        <v>4</v>
      </c>
      <c r="D23" s="6" t="s">
        <v>5</v>
      </c>
      <c r="E23" s="6" t="s">
        <v>6</v>
      </c>
      <c r="F23" s="6" t="s">
        <v>7</v>
      </c>
      <c r="G23" s="42"/>
      <c r="H23" s="44" t="s">
        <v>109</v>
      </c>
      <c r="I23" s="42"/>
      <c r="J23" s="43"/>
    </row>
    <row r="24" spans="1:20" ht="15.75" thickBot="1" x14ac:dyDescent="0.3">
      <c r="A24" s="18" t="s">
        <v>8</v>
      </c>
      <c r="B24" s="19">
        <v>5.49</v>
      </c>
      <c r="C24" s="19">
        <v>4.95</v>
      </c>
      <c r="D24" s="19">
        <v>4.3899999999999997</v>
      </c>
      <c r="E24" s="19">
        <v>3.85</v>
      </c>
      <c r="F24" s="19">
        <v>3.29</v>
      </c>
      <c r="G24" s="21">
        <f>IF(H24="",0,IF(H24&lt;16,B24,IF(H24&lt;31,C24,IF(H24&lt;46,D24,IF(H24&lt;61,E24,IF(H24&gt;60,F24))))))</f>
        <v>0</v>
      </c>
      <c r="H24" s="32"/>
      <c r="I24" s="128">
        <f>(H24*G24)</f>
        <v>0</v>
      </c>
      <c r="J24" s="129"/>
    </row>
    <row r="25" spans="1:20" ht="45.75" hidden="1" thickBot="1" x14ac:dyDescent="0.3">
      <c r="A25" s="18" t="s">
        <v>132</v>
      </c>
      <c r="B25" s="19">
        <v>4.41</v>
      </c>
      <c r="C25" s="19">
        <v>3.91</v>
      </c>
      <c r="D25" s="19">
        <v>3.39</v>
      </c>
      <c r="E25" s="19">
        <v>2.89</v>
      </c>
      <c r="F25" s="19">
        <v>2.37</v>
      </c>
      <c r="G25" s="21">
        <f>IF(H25="",0,IF(H25&lt;16,B25,IF(H25&lt;31,C25,IF(H25&lt;46,D25,IF(H25&lt;61,E25,IF(H25&gt;60,F25))))))</f>
        <v>0</v>
      </c>
      <c r="H25" s="32"/>
      <c r="I25" s="128">
        <f>(H25*G25)</f>
        <v>0</v>
      </c>
      <c r="J25" s="129"/>
      <c r="Q25" s="5"/>
      <c r="R25" s="5"/>
      <c r="S25" s="5"/>
      <c r="T25" s="5"/>
    </row>
    <row r="26" spans="1:20" ht="45.75" thickBot="1" x14ac:dyDescent="0.3">
      <c r="A26" s="18" t="s">
        <v>132</v>
      </c>
      <c r="B26" s="19">
        <v>4.41</v>
      </c>
      <c r="C26" s="19">
        <v>3.91</v>
      </c>
      <c r="D26" s="19">
        <v>3.39</v>
      </c>
      <c r="E26" s="19">
        <v>2.89</v>
      </c>
      <c r="F26" s="19">
        <v>2.37</v>
      </c>
      <c r="G26" s="21">
        <f>IF(H26="",0,IF(H26&lt;16,B26,IF(H26&lt;31,C26,IF(H26&lt;46,D26,IF(H26&lt;61,E26,IF(H26&gt;60,F26))))))</f>
        <v>0</v>
      </c>
      <c r="H26" s="32"/>
      <c r="I26" s="128">
        <f>H26*G26</f>
        <v>0</v>
      </c>
      <c r="J26" s="129"/>
      <c r="Q26" s="5"/>
      <c r="R26" s="5"/>
      <c r="S26" s="5"/>
      <c r="T26" s="5"/>
    </row>
    <row r="27" spans="1:20" ht="15" customHeight="1" thickBot="1" x14ac:dyDescent="0.3">
      <c r="G27" s="5"/>
      <c r="H27" s="5"/>
      <c r="I27" s="5"/>
      <c r="J27" s="5"/>
    </row>
    <row r="28" spans="1:20" ht="18.75" customHeight="1" x14ac:dyDescent="0.25">
      <c r="A28" s="120" t="s">
        <v>58</v>
      </c>
      <c r="B28" s="121"/>
      <c r="C28" s="121"/>
      <c r="D28" s="121"/>
      <c r="E28" s="121"/>
      <c r="F28" s="121"/>
      <c r="G28" s="22" t="s">
        <v>32</v>
      </c>
      <c r="H28" s="22" t="s">
        <v>2</v>
      </c>
      <c r="I28" s="103" t="s">
        <v>33</v>
      </c>
      <c r="J28" s="104"/>
    </row>
    <row r="29" spans="1:20" x14ac:dyDescent="0.25">
      <c r="A29" s="17" t="s">
        <v>3</v>
      </c>
      <c r="B29" s="7">
        <v>1</v>
      </c>
      <c r="C29" s="8" t="s">
        <v>12</v>
      </c>
      <c r="D29" s="6" t="s">
        <v>11</v>
      </c>
      <c r="E29" s="6"/>
      <c r="F29" s="6"/>
      <c r="G29" s="152"/>
      <c r="H29" s="152"/>
      <c r="I29" s="152"/>
      <c r="J29" s="148"/>
    </row>
    <row r="30" spans="1:20" ht="15.75" customHeight="1" thickBot="1" x14ac:dyDescent="0.3">
      <c r="A30" s="50" t="s">
        <v>113</v>
      </c>
      <c r="B30" s="51">
        <v>89.99</v>
      </c>
      <c r="C30" s="51">
        <v>85.49</v>
      </c>
      <c r="D30" s="51">
        <v>80.989999999999995</v>
      </c>
      <c r="E30" s="51"/>
      <c r="F30" s="51"/>
      <c r="G30" s="52">
        <f>IF(H30="",0,IF(H30&lt;2,B30,IF(H30&lt;10,C30,IF(H30&gt;9,D30,IF(H30&lt;61,E30,IF(H30&gt;61,F30))))))</f>
        <v>0</v>
      </c>
      <c r="H30" s="53"/>
      <c r="I30" s="137">
        <f>(H30*G30)</f>
        <v>0</v>
      </c>
      <c r="J30" s="138"/>
    </row>
    <row r="31" spans="1:20" ht="15.75" customHeight="1" thickBot="1" x14ac:dyDescent="0.3">
      <c r="A31" s="125" t="s">
        <v>110</v>
      </c>
      <c r="B31" s="126"/>
      <c r="C31" s="126"/>
      <c r="D31" s="126"/>
      <c r="E31" s="126"/>
      <c r="F31" s="126"/>
      <c r="G31" s="126"/>
      <c r="H31" s="126"/>
      <c r="I31" s="126"/>
      <c r="J31" s="127"/>
    </row>
    <row r="32" spans="1:20" ht="15.75" customHeight="1" thickBot="1" x14ac:dyDescent="0.3">
      <c r="A32" s="70"/>
      <c r="B32" s="70"/>
      <c r="C32" s="70"/>
      <c r="D32" s="70"/>
      <c r="E32" s="70"/>
      <c r="F32" s="70"/>
      <c r="G32" s="70"/>
      <c r="H32" s="70"/>
      <c r="I32" s="70"/>
      <c r="J32" s="70"/>
    </row>
    <row r="33" spans="1:20" ht="18.75" customHeight="1" x14ac:dyDescent="0.25">
      <c r="A33" s="120" t="s">
        <v>137</v>
      </c>
      <c r="B33" s="121"/>
      <c r="C33" s="121"/>
      <c r="D33" s="121"/>
      <c r="E33" s="121"/>
      <c r="F33" s="121"/>
      <c r="G33" s="22" t="s">
        <v>32</v>
      </c>
      <c r="H33" s="22" t="s">
        <v>2</v>
      </c>
      <c r="I33" s="103" t="s">
        <v>34</v>
      </c>
      <c r="J33" s="104"/>
    </row>
    <row r="34" spans="1:20" ht="15.75" customHeight="1" x14ac:dyDescent="0.25">
      <c r="A34" s="17" t="s">
        <v>3</v>
      </c>
      <c r="B34" s="7">
        <v>1</v>
      </c>
      <c r="C34" s="8" t="s">
        <v>12</v>
      </c>
      <c r="D34" s="6" t="s">
        <v>11</v>
      </c>
      <c r="E34" s="6"/>
      <c r="F34" s="6"/>
      <c r="G34" s="152"/>
      <c r="H34" s="152"/>
      <c r="I34" s="152"/>
      <c r="J34" s="148"/>
    </row>
    <row r="35" spans="1:20" ht="15.75" thickBot="1" x14ac:dyDescent="0.3">
      <c r="A35" s="50" t="s">
        <v>113</v>
      </c>
      <c r="B35" s="51">
        <v>89.99</v>
      </c>
      <c r="C35" s="51">
        <v>85.49</v>
      </c>
      <c r="D35" s="51">
        <v>80.989999999999995</v>
      </c>
      <c r="E35" s="51"/>
      <c r="F35" s="51"/>
      <c r="G35" s="52">
        <f>IF(H35="",0,IF(H35&lt;2,B35,IF(H35&lt;10,C35,IF(H35&gt;9,D35,IF(H35&lt;61,E35,IF(H35&gt;61,F35))))))</f>
        <v>0</v>
      </c>
      <c r="H35" s="53"/>
      <c r="I35" s="137">
        <f>(H35*G35)</f>
        <v>0</v>
      </c>
      <c r="J35" s="138"/>
    </row>
    <row r="36" spans="1:20" ht="15.75" thickBot="1" x14ac:dyDescent="0.3">
      <c r="A36" s="122" t="s">
        <v>68</v>
      </c>
      <c r="B36" s="123"/>
      <c r="C36" s="123"/>
      <c r="D36" s="123"/>
      <c r="E36" s="123"/>
      <c r="F36" s="123"/>
      <c r="G36" s="123"/>
      <c r="H36" s="123"/>
      <c r="I36" s="123"/>
      <c r="J36" s="124"/>
    </row>
    <row r="37" spans="1:20" ht="15" customHeight="1" thickBot="1" x14ac:dyDescent="0.3">
      <c r="A37" s="54"/>
      <c r="B37" s="55"/>
      <c r="C37" s="55"/>
      <c r="D37" s="55"/>
      <c r="E37" s="55"/>
      <c r="F37" s="55"/>
      <c r="G37" s="55"/>
      <c r="H37" s="55"/>
      <c r="I37" s="55"/>
      <c r="J37" s="55"/>
    </row>
    <row r="38" spans="1:20" ht="18.75" customHeight="1" x14ac:dyDescent="0.25">
      <c r="A38" s="120" t="s">
        <v>59</v>
      </c>
      <c r="B38" s="121"/>
      <c r="C38" s="121"/>
      <c r="D38" s="121"/>
      <c r="E38" s="121"/>
      <c r="F38" s="121"/>
      <c r="G38" s="22" t="s">
        <v>32</v>
      </c>
      <c r="H38" s="22" t="s">
        <v>2</v>
      </c>
      <c r="I38" s="103" t="s">
        <v>35</v>
      </c>
      <c r="J38" s="104"/>
    </row>
    <row r="39" spans="1:20" ht="15.75" customHeight="1" x14ac:dyDescent="0.25">
      <c r="A39" s="17" t="s">
        <v>3</v>
      </c>
      <c r="B39" s="7">
        <v>1</v>
      </c>
      <c r="C39" s="8" t="s">
        <v>12</v>
      </c>
      <c r="D39" s="6" t="s">
        <v>11</v>
      </c>
      <c r="E39" s="6"/>
      <c r="F39" s="6"/>
      <c r="G39" s="152"/>
      <c r="H39" s="152"/>
      <c r="I39" s="152"/>
      <c r="J39" s="148"/>
    </row>
    <row r="40" spans="1:20" x14ac:dyDescent="0.25">
      <c r="A40" s="6" t="s">
        <v>113</v>
      </c>
      <c r="B40" s="57">
        <v>44.99</v>
      </c>
      <c r="C40" s="57">
        <v>42.75</v>
      </c>
      <c r="D40" s="57">
        <v>40.49</v>
      </c>
      <c r="E40" s="57"/>
      <c r="F40" s="57"/>
      <c r="G40" s="58">
        <f>IF(H40="",0,IF(H40&lt;2,B40,IF(H40&lt;10,C40,IF(H40&gt;9,D40,IF(H40&lt;61,E40,IF(H40&gt;61,F40))))))</f>
        <v>0</v>
      </c>
      <c r="H40" s="33"/>
      <c r="I40" s="108">
        <f>(H40*G40)</f>
        <v>0</v>
      </c>
      <c r="J40" s="108"/>
    </row>
    <row r="41" spans="1:20" x14ac:dyDescent="0.25">
      <c r="A41" s="6" t="s">
        <v>126</v>
      </c>
      <c r="B41" s="57">
        <v>34.99</v>
      </c>
      <c r="C41" s="109" t="s">
        <v>127</v>
      </c>
      <c r="D41" s="109"/>
      <c r="E41" s="109"/>
      <c r="F41" s="109"/>
      <c r="G41" s="58">
        <f>IF(H41="",0,IF(H41&lt;20,B41,IF(H41&lt;30,C41,IF(H41&lt;40,D41,IF(H41&lt;61,E41,IF(H41&gt;61,F41))))))</f>
        <v>0</v>
      </c>
      <c r="H41" s="33"/>
      <c r="I41" s="108">
        <f>(H41*G41)</f>
        <v>0</v>
      </c>
      <c r="J41" s="108"/>
    </row>
    <row r="42" spans="1:20" ht="48.75" customHeight="1" thickBot="1" x14ac:dyDescent="0.3">
      <c r="A42" s="61" t="s">
        <v>129</v>
      </c>
      <c r="B42" s="62">
        <v>0</v>
      </c>
      <c r="C42" s="115" t="s">
        <v>131</v>
      </c>
      <c r="D42" s="116"/>
      <c r="E42" s="116"/>
      <c r="F42" s="117"/>
      <c r="G42" s="63">
        <f>IF(H42="",0,IF(H42&lt;20,B42,IF(H42&lt;30,C42,IF(H42&lt;40,D42,IF(H42&lt;61,E42,IF(H42&gt;61,F42))))))</f>
        <v>0</v>
      </c>
      <c r="H42" s="64"/>
      <c r="I42" s="118">
        <v>0</v>
      </c>
      <c r="J42" s="119"/>
      <c r="Q42" s="5"/>
      <c r="R42" s="5"/>
      <c r="S42" s="5"/>
      <c r="T42" s="5"/>
    </row>
    <row r="43" spans="1:20" ht="15" customHeight="1" thickBot="1" x14ac:dyDescent="0.3">
      <c r="G43" s="5"/>
      <c r="H43" s="5"/>
      <c r="I43" s="5"/>
      <c r="J43" s="5"/>
    </row>
    <row r="44" spans="1:20" ht="24.75" customHeight="1" x14ac:dyDescent="0.25">
      <c r="A44" s="120" t="s">
        <v>122</v>
      </c>
      <c r="B44" s="121"/>
      <c r="C44" s="121"/>
      <c r="D44" s="121"/>
      <c r="E44" s="121"/>
      <c r="F44" s="121"/>
      <c r="G44" s="22" t="s">
        <v>32</v>
      </c>
      <c r="H44" s="22" t="s">
        <v>2</v>
      </c>
      <c r="I44" s="103" t="s">
        <v>125</v>
      </c>
      <c r="J44" s="104"/>
    </row>
    <row r="45" spans="1:20" ht="15.75" customHeight="1" x14ac:dyDescent="0.25">
      <c r="A45" s="17" t="s">
        <v>3</v>
      </c>
      <c r="B45" s="41">
        <v>1</v>
      </c>
      <c r="C45" s="153"/>
      <c r="D45" s="154"/>
      <c r="E45" s="154"/>
      <c r="F45" s="155"/>
      <c r="G45" s="152"/>
      <c r="H45" s="160"/>
      <c r="I45" s="152"/>
      <c r="J45" s="148"/>
    </row>
    <row r="46" spans="1:20" ht="30" x14ac:dyDescent="0.25">
      <c r="A46" s="50" t="s">
        <v>124</v>
      </c>
      <c r="B46" s="51">
        <v>15</v>
      </c>
      <c r="C46" s="110" t="s">
        <v>128</v>
      </c>
      <c r="D46" s="111"/>
      <c r="E46" s="111"/>
      <c r="F46" s="112"/>
      <c r="G46" s="59">
        <f>IF(H46="",0,IF(H46&lt;20,B46,IF(H46&lt;30,C46,IF(H46&lt;40,D46,IF(H46&lt;61,E46,IF(H46&gt;61,F46))))))</f>
        <v>0</v>
      </c>
      <c r="H46" s="53"/>
      <c r="I46" s="161">
        <f>(H46*G46)</f>
        <v>0</v>
      </c>
      <c r="J46" s="138"/>
    </row>
    <row r="47" spans="1:20" ht="33" customHeight="1" thickBot="1" x14ac:dyDescent="0.3">
      <c r="A47" s="60" t="s">
        <v>144</v>
      </c>
      <c r="B47" s="51">
        <v>0</v>
      </c>
      <c r="C47" s="110" t="s">
        <v>128</v>
      </c>
      <c r="D47" s="111"/>
      <c r="E47" s="111"/>
      <c r="F47" s="112"/>
      <c r="G47" s="59">
        <f>IF(H47="",0,IF(H47&lt;20,B47,IF(H47&lt;30,C47,IF(H47&lt;40,D47,IF(H47&lt;61,E47,IF(H47&gt;61,F47))))))</f>
        <v>0</v>
      </c>
      <c r="H47" s="53"/>
      <c r="I47" s="113">
        <v>0</v>
      </c>
      <c r="J47" s="114"/>
    </row>
    <row r="48" spans="1:20" ht="15.75" thickBot="1" x14ac:dyDescent="0.3">
      <c r="A48" s="105" t="s">
        <v>143</v>
      </c>
      <c r="B48" s="106"/>
      <c r="C48" s="106"/>
      <c r="D48" s="106"/>
      <c r="E48" s="106"/>
      <c r="F48" s="106"/>
      <c r="G48" s="106"/>
      <c r="H48" s="106"/>
      <c r="I48" s="106"/>
      <c r="J48" s="107"/>
    </row>
    <row r="49" spans="1:10" ht="15" customHeight="1" thickBot="1" x14ac:dyDescent="0.3">
      <c r="G49" s="5"/>
      <c r="H49" s="5"/>
      <c r="I49" s="5"/>
      <c r="J49" s="5"/>
    </row>
    <row r="50" spans="1:10" ht="18.75" customHeight="1" x14ac:dyDescent="0.25">
      <c r="A50" s="120" t="s">
        <v>120</v>
      </c>
      <c r="B50" s="121"/>
      <c r="C50" s="121"/>
      <c r="D50" s="121"/>
      <c r="E50" s="121"/>
      <c r="F50" s="121"/>
      <c r="G50" s="22" t="s">
        <v>32</v>
      </c>
      <c r="H50" s="22" t="s">
        <v>2</v>
      </c>
      <c r="I50" s="103" t="s">
        <v>36</v>
      </c>
      <c r="J50" s="104"/>
    </row>
    <row r="51" spans="1:10" ht="15.75" customHeight="1" x14ac:dyDescent="0.25">
      <c r="A51" s="17" t="s">
        <v>3</v>
      </c>
      <c r="B51" s="41" t="s">
        <v>104</v>
      </c>
      <c r="C51" s="153"/>
      <c r="D51" s="154"/>
      <c r="E51" s="154"/>
      <c r="F51" s="155"/>
      <c r="G51" s="152"/>
      <c r="H51" s="160"/>
      <c r="I51" s="152"/>
      <c r="J51" s="148"/>
    </row>
    <row r="52" spans="1:10" ht="15.75" customHeight="1" thickBot="1" x14ac:dyDescent="0.3">
      <c r="A52" s="18" t="s">
        <v>25</v>
      </c>
      <c r="B52" s="19">
        <v>18.989999999999998</v>
      </c>
      <c r="C52" s="156"/>
      <c r="D52" s="157"/>
      <c r="E52" s="157"/>
      <c r="F52" s="158"/>
      <c r="G52" s="20">
        <f>IF(H52="",0,IF(H52&lt;20,B52,IF(H52&lt;30,C52,IF(H52&lt;40,D52,IF(H52&lt;61,E52,IF(H52&gt;61,F52))))))</f>
        <v>0</v>
      </c>
      <c r="H52" s="32"/>
      <c r="I52" s="159">
        <f>(H52*G52)</f>
        <v>0</v>
      </c>
      <c r="J52" s="129"/>
    </row>
    <row r="53" spans="1:10" ht="15" customHeight="1" thickBot="1" x14ac:dyDescent="0.3">
      <c r="A53" s="12"/>
      <c r="B53" s="13"/>
      <c r="C53" s="13"/>
      <c r="D53" s="13"/>
      <c r="E53" s="13"/>
      <c r="F53" s="13"/>
      <c r="G53" s="15"/>
      <c r="H53" s="11"/>
      <c r="I53" s="15"/>
      <c r="J53" s="27"/>
    </row>
    <row r="54" spans="1:10" ht="22.5" customHeight="1" x14ac:dyDescent="0.25">
      <c r="A54" s="190" t="s">
        <v>121</v>
      </c>
      <c r="B54" s="191"/>
      <c r="C54" s="191"/>
      <c r="D54" s="191"/>
      <c r="E54" s="191"/>
      <c r="F54" s="103" t="s">
        <v>13</v>
      </c>
      <c r="G54" s="103" t="s">
        <v>14</v>
      </c>
      <c r="H54" s="103" t="s">
        <v>3</v>
      </c>
      <c r="I54" s="103" t="s">
        <v>43</v>
      </c>
      <c r="J54" s="104"/>
    </row>
    <row r="55" spans="1:10" ht="7.5" customHeight="1" x14ac:dyDescent="0.25">
      <c r="A55" s="192"/>
      <c r="B55" s="193"/>
      <c r="C55" s="193"/>
      <c r="D55" s="193"/>
      <c r="E55" s="193"/>
      <c r="F55" s="150"/>
      <c r="G55" s="150"/>
      <c r="H55" s="150"/>
      <c r="I55" s="150"/>
      <c r="J55" s="151"/>
    </row>
    <row r="56" spans="1:10" ht="15.75" customHeight="1" x14ac:dyDescent="0.25">
      <c r="A56" s="143" t="s">
        <v>26</v>
      </c>
      <c r="B56" s="146" t="s">
        <v>44</v>
      </c>
      <c r="C56" s="146"/>
      <c r="D56" s="146"/>
      <c r="E56" s="146"/>
      <c r="F56" s="9" t="s">
        <v>15</v>
      </c>
      <c r="G56" s="16">
        <v>0.8</v>
      </c>
      <c r="H56" s="33"/>
      <c r="I56" s="147">
        <f>G56*H56</f>
        <v>0</v>
      </c>
      <c r="J56" s="148"/>
    </row>
    <row r="57" spans="1:10" ht="15.75" customHeight="1" x14ac:dyDescent="0.25">
      <c r="A57" s="144"/>
      <c r="B57" s="146" t="s">
        <v>69</v>
      </c>
      <c r="C57" s="146"/>
      <c r="D57" s="146"/>
      <c r="E57" s="146"/>
      <c r="F57" s="9" t="s">
        <v>16</v>
      </c>
      <c r="G57" s="16">
        <v>1.6</v>
      </c>
      <c r="H57" s="33"/>
      <c r="I57" s="147">
        <f>G57*H57</f>
        <v>0</v>
      </c>
      <c r="J57" s="148"/>
    </row>
    <row r="58" spans="1:10" ht="33.75" customHeight="1" x14ac:dyDescent="0.25">
      <c r="A58" s="144"/>
      <c r="B58" s="146" t="s">
        <v>22</v>
      </c>
      <c r="C58" s="146"/>
      <c r="D58" s="146"/>
      <c r="E58" s="146"/>
      <c r="F58" s="9" t="s">
        <v>16</v>
      </c>
      <c r="G58" s="16">
        <v>0.6</v>
      </c>
      <c r="H58" s="33"/>
      <c r="I58" s="147">
        <f t="shared" ref="I58:I83" si="0">G58*H58</f>
        <v>0</v>
      </c>
      <c r="J58" s="148"/>
    </row>
    <row r="59" spans="1:10" ht="45" customHeight="1" x14ac:dyDescent="0.25">
      <c r="A59" s="144"/>
      <c r="B59" s="146" t="s">
        <v>17</v>
      </c>
      <c r="C59" s="146"/>
      <c r="D59" s="146"/>
      <c r="E59" s="146"/>
      <c r="F59" s="9" t="s">
        <v>15</v>
      </c>
      <c r="G59" s="16">
        <v>0.8</v>
      </c>
      <c r="H59" s="33"/>
      <c r="I59" s="147">
        <f t="shared" si="0"/>
        <v>0</v>
      </c>
      <c r="J59" s="148"/>
    </row>
    <row r="60" spans="1:10" ht="33.75" customHeight="1" x14ac:dyDescent="0.25">
      <c r="A60" s="144"/>
      <c r="B60" s="146" t="s">
        <v>70</v>
      </c>
      <c r="C60" s="146"/>
      <c r="D60" s="146"/>
      <c r="E60" s="146"/>
      <c r="F60" s="9" t="s">
        <v>15</v>
      </c>
      <c r="G60" s="16">
        <v>0.8</v>
      </c>
      <c r="H60" s="33"/>
      <c r="I60" s="147">
        <f t="shared" si="0"/>
        <v>0</v>
      </c>
      <c r="J60" s="148"/>
    </row>
    <row r="61" spans="1:10" ht="33.75" customHeight="1" x14ac:dyDescent="0.25">
      <c r="A61" s="145"/>
      <c r="B61" s="146" t="s">
        <v>45</v>
      </c>
      <c r="C61" s="146"/>
      <c r="D61" s="146"/>
      <c r="E61" s="146"/>
      <c r="F61" s="9" t="s">
        <v>16</v>
      </c>
      <c r="G61" s="16">
        <v>1.1000000000000001</v>
      </c>
      <c r="H61" s="33"/>
      <c r="I61" s="147">
        <f t="shared" si="0"/>
        <v>0</v>
      </c>
      <c r="J61" s="148"/>
    </row>
    <row r="62" spans="1:10" ht="48.75" customHeight="1" x14ac:dyDescent="0.25">
      <c r="A62" s="143" t="s">
        <v>135</v>
      </c>
      <c r="B62" s="201" t="s">
        <v>27</v>
      </c>
      <c r="C62" s="202"/>
      <c r="D62" s="202"/>
      <c r="E62" s="149"/>
      <c r="F62" s="9" t="s">
        <v>16</v>
      </c>
      <c r="G62" s="16">
        <v>1.1000000000000001</v>
      </c>
      <c r="H62" s="33"/>
      <c r="I62" s="162">
        <f t="shared" ref="I62" si="1">G62*H62</f>
        <v>0</v>
      </c>
      <c r="J62" s="163"/>
    </row>
    <row r="63" spans="1:10" ht="15.75" customHeight="1" x14ac:dyDescent="0.25">
      <c r="A63" s="144"/>
      <c r="B63" s="201" t="s">
        <v>136</v>
      </c>
      <c r="C63" s="83"/>
      <c r="D63" s="83"/>
      <c r="E63" s="204"/>
      <c r="F63" s="9" t="s">
        <v>16</v>
      </c>
      <c r="G63" s="16">
        <v>1.1000000000000001</v>
      </c>
      <c r="H63" s="33"/>
      <c r="I63" s="162">
        <f t="shared" ref="I63" si="2">G63*H63</f>
        <v>0</v>
      </c>
      <c r="J63" s="163"/>
    </row>
    <row r="64" spans="1:10" ht="29.25" customHeight="1" x14ac:dyDescent="0.25">
      <c r="A64" s="203"/>
      <c r="B64" s="146" t="s">
        <v>142</v>
      </c>
      <c r="C64" s="146"/>
      <c r="D64" s="146"/>
      <c r="E64" s="146"/>
      <c r="F64" s="9" t="s">
        <v>16</v>
      </c>
      <c r="G64" s="16">
        <v>0.6</v>
      </c>
      <c r="H64" s="33"/>
      <c r="I64" s="147">
        <f>G64*H64</f>
        <v>0</v>
      </c>
      <c r="J64" s="148"/>
    </row>
    <row r="65" spans="1:10" ht="33.75" customHeight="1" x14ac:dyDescent="0.25">
      <c r="A65" s="143" t="s">
        <v>18</v>
      </c>
      <c r="B65" s="146" t="s">
        <v>46</v>
      </c>
      <c r="C65" s="146"/>
      <c r="D65" s="146"/>
      <c r="E65" s="146"/>
      <c r="F65" s="9" t="s">
        <v>16</v>
      </c>
      <c r="G65" s="16">
        <v>1.1000000000000001</v>
      </c>
      <c r="H65" s="33"/>
      <c r="I65" s="147">
        <f t="shared" si="0"/>
        <v>0</v>
      </c>
      <c r="J65" s="148"/>
    </row>
    <row r="66" spans="1:10" ht="15.75" customHeight="1" x14ac:dyDescent="0.25">
      <c r="A66" s="145"/>
      <c r="B66" s="146" t="s">
        <v>47</v>
      </c>
      <c r="C66" s="146"/>
      <c r="D66" s="146"/>
      <c r="E66" s="146"/>
      <c r="F66" s="9" t="s">
        <v>16</v>
      </c>
      <c r="G66" s="16">
        <v>1.1000000000000001</v>
      </c>
      <c r="H66" s="33"/>
      <c r="I66" s="147">
        <f t="shared" si="0"/>
        <v>0</v>
      </c>
      <c r="J66" s="148"/>
    </row>
    <row r="67" spans="1:10" ht="15.75" customHeight="1" x14ac:dyDescent="0.25">
      <c r="A67" s="26" t="s">
        <v>19</v>
      </c>
      <c r="B67" s="146" t="s">
        <v>48</v>
      </c>
      <c r="C67" s="146"/>
      <c r="D67" s="146"/>
      <c r="E67" s="146"/>
      <c r="F67" s="9" t="s">
        <v>16</v>
      </c>
      <c r="G67" s="16">
        <v>1.1000000000000001</v>
      </c>
      <c r="H67" s="33"/>
      <c r="I67" s="147">
        <f t="shared" si="0"/>
        <v>0</v>
      </c>
      <c r="J67" s="148"/>
    </row>
    <row r="68" spans="1:10" ht="33.75" customHeight="1" x14ac:dyDescent="0.25">
      <c r="A68" s="26" t="s">
        <v>105</v>
      </c>
      <c r="B68" s="146" t="s">
        <v>49</v>
      </c>
      <c r="C68" s="146"/>
      <c r="D68" s="146"/>
      <c r="E68" s="146"/>
      <c r="F68" s="9" t="s">
        <v>16</v>
      </c>
      <c r="G68" s="16">
        <v>1.1000000000000001</v>
      </c>
      <c r="H68" s="33"/>
      <c r="I68" s="147">
        <f t="shared" si="0"/>
        <v>0</v>
      </c>
      <c r="J68" s="148"/>
    </row>
    <row r="69" spans="1:10" ht="47.25" customHeight="1" x14ac:dyDescent="0.25">
      <c r="A69" s="26" t="s">
        <v>134</v>
      </c>
      <c r="B69" s="146" t="s">
        <v>133</v>
      </c>
      <c r="C69" s="146"/>
      <c r="D69" s="146"/>
      <c r="E69" s="146"/>
      <c r="F69" s="9" t="s">
        <v>16</v>
      </c>
      <c r="G69" s="16">
        <v>1.1000000000000001</v>
      </c>
      <c r="H69" s="33"/>
      <c r="I69" s="147">
        <f t="shared" ref="I69" si="3">G69*H69</f>
        <v>0</v>
      </c>
      <c r="J69" s="148"/>
    </row>
    <row r="70" spans="1:10" ht="22.5" customHeight="1" x14ac:dyDescent="0.25">
      <c r="A70" s="143" t="s">
        <v>106</v>
      </c>
      <c r="B70" s="146" t="s">
        <v>62</v>
      </c>
      <c r="C70" s="146"/>
      <c r="D70" s="146"/>
      <c r="E70" s="146"/>
      <c r="F70" s="9" t="s">
        <v>15</v>
      </c>
      <c r="G70" s="16">
        <v>1.1000000000000001</v>
      </c>
      <c r="H70" s="33"/>
      <c r="I70" s="147">
        <f t="shared" si="0"/>
        <v>0</v>
      </c>
      <c r="J70" s="148"/>
    </row>
    <row r="71" spans="1:10" ht="24" customHeight="1" x14ac:dyDescent="0.25">
      <c r="A71" s="145"/>
      <c r="B71" s="146" t="s">
        <v>63</v>
      </c>
      <c r="C71" s="146"/>
      <c r="D71" s="146"/>
      <c r="E71" s="146"/>
      <c r="F71" s="9" t="s">
        <v>16</v>
      </c>
      <c r="G71" s="16">
        <v>1.1000000000000001</v>
      </c>
      <c r="H71" s="33"/>
      <c r="I71" s="147">
        <f t="shared" si="0"/>
        <v>0</v>
      </c>
      <c r="J71" s="148"/>
    </row>
    <row r="72" spans="1:10" ht="30" customHeight="1" x14ac:dyDescent="0.25">
      <c r="A72" s="143" t="s">
        <v>108</v>
      </c>
      <c r="B72" s="146" t="s">
        <v>50</v>
      </c>
      <c r="C72" s="146"/>
      <c r="D72" s="146"/>
      <c r="E72" s="146"/>
      <c r="F72" s="9" t="s">
        <v>16</v>
      </c>
      <c r="G72" s="16">
        <v>1.1000000000000001</v>
      </c>
      <c r="H72" s="33"/>
      <c r="I72" s="147">
        <f t="shared" si="0"/>
        <v>0</v>
      </c>
      <c r="J72" s="148"/>
    </row>
    <row r="73" spans="1:10" ht="15.75" customHeight="1" x14ac:dyDescent="0.25">
      <c r="A73" s="144"/>
      <c r="B73" s="146" t="s">
        <v>51</v>
      </c>
      <c r="C73" s="146"/>
      <c r="D73" s="146"/>
      <c r="E73" s="146"/>
      <c r="F73" s="9" t="s">
        <v>16</v>
      </c>
      <c r="G73" s="16">
        <v>1.1000000000000001</v>
      </c>
      <c r="H73" s="33"/>
      <c r="I73" s="147">
        <f>G73*H73</f>
        <v>0</v>
      </c>
      <c r="J73" s="148"/>
    </row>
    <row r="74" spans="1:10" ht="30" customHeight="1" x14ac:dyDescent="0.25">
      <c r="A74" s="145"/>
      <c r="B74" s="146" t="s">
        <v>52</v>
      </c>
      <c r="C74" s="146"/>
      <c r="D74" s="146"/>
      <c r="E74" s="146"/>
      <c r="F74" s="9" t="s">
        <v>16</v>
      </c>
      <c r="G74" s="16">
        <v>1.1000000000000001</v>
      </c>
      <c r="H74" s="33"/>
      <c r="I74" s="147">
        <f t="shared" si="0"/>
        <v>0</v>
      </c>
      <c r="J74" s="148"/>
    </row>
    <row r="75" spans="1:10" ht="15.75" customHeight="1" x14ac:dyDescent="0.25">
      <c r="A75" s="143" t="s">
        <v>107</v>
      </c>
      <c r="B75" s="146" t="s">
        <v>53</v>
      </c>
      <c r="C75" s="146"/>
      <c r="D75" s="146"/>
      <c r="E75" s="146"/>
      <c r="F75" s="9" t="s">
        <v>15</v>
      </c>
      <c r="G75" s="16">
        <v>1.1000000000000001</v>
      </c>
      <c r="H75" s="33"/>
      <c r="I75" s="147">
        <f t="shared" ref="I75:I76" si="4">G75*H75</f>
        <v>0</v>
      </c>
      <c r="J75" s="148"/>
    </row>
    <row r="76" spans="1:10" ht="34.5" customHeight="1" x14ac:dyDescent="0.25">
      <c r="A76" s="145"/>
      <c r="B76" s="146" t="s">
        <v>60</v>
      </c>
      <c r="C76" s="146"/>
      <c r="D76" s="146"/>
      <c r="E76" s="146"/>
      <c r="F76" s="9" t="s">
        <v>16</v>
      </c>
      <c r="G76" s="16">
        <v>1.1000000000000001</v>
      </c>
      <c r="H76" s="33"/>
      <c r="I76" s="147">
        <f t="shared" si="4"/>
        <v>0</v>
      </c>
      <c r="J76" s="148"/>
    </row>
    <row r="77" spans="1:10" ht="30" customHeight="1" x14ac:dyDescent="0.25">
      <c r="A77" s="28" t="s">
        <v>37</v>
      </c>
      <c r="B77" s="188" t="s">
        <v>54</v>
      </c>
      <c r="C77" s="189"/>
      <c r="D77" s="189"/>
      <c r="E77" s="189"/>
      <c r="F77" s="9" t="s">
        <v>16</v>
      </c>
      <c r="G77" s="16">
        <v>1.1000000000000001</v>
      </c>
      <c r="H77" s="33"/>
      <c r="I77" s="147">
        <f t="shared" si="0"/>
        <v>0</v>
      </c>
      <c r="J77" s="148"/>
    </row>
    <row r="78" spans="1:10" ht="15.75" customHeight="1" x14ac:dyDescent="0.25">
      <c r="A78" s="29"/>
      <c r="B78" s="149" t="s">
        <v>55</v>
      </c>
      <c r="C78" s="146"/>
      <c r="D78" s="146"/>
      <c r="E78" s="146"/>
      <c r="F78" s="9" t="s">
        <v>16</v>
      </c>
      <c r="G78" s="16">
        <v>1.1000000000000001</v>
      </c>
      <c r="H78" s="33"/>
      <c r="I78" s="147">
        <f t="shared" si="0"/>
        <v>0</v>
      </c>
      <c r="J78" s="148"/>
    </row>
    <row r="79" spans="1:10" ht="33.75" customHeight="1" x14ac:dyDescent="0.25">
      <c r="A79" s="29"/>
      <c r="B79" s="149" t="s">
        <v>56</v>
      </c>
      <c r="C79" s="146"/>
      <c r="D79" s="146"/>
      <c r="E79" s="146"/>
      <c r="F79" s="9" t="s">
        <v>16</v>
      </c>
      <c r="G79" s="16">
        <v>1.1000000000000001</v>
      </c>
      <c r="H79" s="33"/>
      <c r="I79" s="147">
        <f t="shared" si="0"/>
        <v>0</v>
      </c>
      <c r="J79" s="148"/>
    </row>
    <row r="80" spans="1:10" ht="33.75" customHeight="1" x14ac:dyDescent="0.25">
      <c r="A80" s="29"/>
      <c r="B80" s="149" t="s">
        <v>57</v>
      </c>
      <c r="C80" s="146"/>
      <c r="D80" s="146"/>
      <c r="E80" s="146"/>
      <c r="F80" s="9" t="s">
        <v>16</v>
      </c>
      <c r="G80" s="16">
        <v>1.1000000000000001</v>
      </c>
      <c r="H80" s="33"/>
      <c r="I80" s="147">
        <f t="shared" si="0"/>
        <v>0</v>
      </c>
      <c r="J80" s="148"/>
    </row>
    <row r="81" spans="1:10" ht="30" customHeight="1" x14ac:dyDescent="0.25">
      <c r="A81" s="29"/>
      <c r="B81" s="149" t="s">
        <v>61</v>
      </c>
      <c r="C81" s="146"/>
      <c r="D81" s="146"/>
      <c r="E81" s="146"/>
      <c r="F81" s="9" t="s">
        <v>16</v>
      </c>
      <c r="G81" s="16">
        <v>1.1000000000000001</v>
      </c>
      <c r="H81" s="33"/>
      <c r="I81" s="147">
        <f t="shared" si="0"/>
        <v>0</v>
      </c>
      <c r="J81" s="148"/>
    </row>
    <row r="82" spans="1:10" ht="15.75" customHeight="1" x14ac:dyDescent="0.25">
      <c r="A82" s="29"/>
      <c r="B82" s="149" t="s">
        <v>116</v>
      </c>
      <c r="C82" s="146"/>
      <c r="D82" s="146"/>
      <c r="E82" s="146"/>
      <c r="F82" s="9" t="s">
        <v>16</v>
      </c>
      <c r="G82" s="16">
        <v>1.1000000000000001</v>
      </c>
      <c r="H82" s="33"/>
      <c r="I82" s="147">
        <f t="shared" si="0"/>
        <v>0</v>
      </c>
      <c r="J82" s="148"/>
    </row>
    <row r="83" spans="1:10" ht="30" customHeight="1" x14ac:dyDescent="0.25">
      <c r="A83" s="29"/>
      <c r="B83" s="149" t="s">
        <v>24</v>
      </c>
      <c r="C83" s="146"/>
      <c r="D83" s="146"/>
      <c r="E83" s="146"/>
      <c r="F83" s="9" t="s">
        <v>16</v>
      </c>
      <c r="G83" s="16">
        <v>1.1000000000000001</v>
      </c>
      <c r="H83" s="33"/>
      <c r="I83" s="147">
        <f t="shared" si="0"/>
        <v>0</v>
      </c>
      <c r="J83" s="148"/>
    </row>
    <row r="84" spans="1:10" ht="15.75" customHeight="1" x14ac:dyDescent="0.25">
      <c r="A84" s="29"/>
      <c r="B84" s="165" t="s">
        <v>64</v>
      </c>
      <c r="C84" s="166"/>
      <c r="D84" s="166"/>
      <c r="E84" s="166"/>
      <c r="F84" s="9" t="s">
        <v>16</v>
      </c>
      <c r="G84" s="16">
        <v>1.1000000000000001</v>
      </c>
      <c r="H84" s="33"/>
      <c r="I84" s="162">
        <f>G84*H84</f>
        <v>0</v>
      </c>
      <c r="J84" s="163"/>
    </row>
    <row r="85" spans="1:10" ht="15" customHeight="1" x14ac:dyDescent="0.25">
      <c r="A85" s="26" t="s">
        <v>76</v>
      </c>
      <c r="B85" s="167"/>
      <c r="C85" s="168"/>
      <c r="D85" s="168"/>
      <c r="E85" s="169"/>
      <c r="F85" s="45"/>
      <c r="G85" s="71"/>
      <c r="H85" s="33"/>
      <c r="I85" s="180"/>
      <c r="J85" s="181"/>
    </row>
    <row r="86" spans="1:10" ht="15" customHeight="1" thickBot="1" x14ac:dyDescent="0.3">
      <c r="A86" s="23"/>
      <c r="B86" s="24"/>
      <c r="C86" s="25"/>
      <c r="D86" s="25"/>
      <c r="E86" s="25"/>
      <c r="F86" s="25"/>
      <c r="G86" s="197" t="s">
        <v>29</v>
      </c>
      <c r="H86" s="140"/>
      <c r="I86" s="186">
        <f>SUM(I56:I85)</f>
        <v>0</v>
      </c>
      <c r="J86" s="187"/>
    </row>
    <row r="87" spans="1:10" ht="15" customHeight="1" thickBot="1" x14ac:dyDescent="0.3">
      <c r="A87" s="10"/>
      <c r="B87" s="10"/>
      <c r="C87" s="10"/>
      <c r="D87" s="10"/>
      <c r="E87" s="10"/>
      <c r="F87" s="10"/>
      <c r="G87" s="10"/>
      <c r="H87" s="10"/>
      <c r="I87" s="10"/>
      <c r="J87" s="11"/>
    </row>
    <row r="88" spans="1:10" ht="15" customHeight="1" x14ac:dyDescent="0.25">
      <c r="A88" s="182" t="s">
        <v>28</v>
      </c>
      <c r="B88" s="183"/>
      <c r="C88" s="183"/>
      <c r="D88" s="183"/>
      <c r="E88" s="183"/>
      <c r="F88" s="183"/>
      <c r="G88" s="183"/>
      <c r="H88" s="183"/>
      <c r="I88" s="184">
        <f>SUM(I24+I25+I26+I30+I35+I40+I41+I46+I52+I86)</f>
        <v>0</v>
      </c>
      <c r="J88" s="185"/>
    </row>
    <row r="89" spans="1:10" ht="16.5" customHeight="1" x14ac:dyDescent="0.25">
      <c r="A89" s="176" t="s">
        <v>21</v>
      </c>
      <c r="B89" s="177"/>
      <c r="C89" s="177"/>
      <c r="D89" s="177"/>
      <c r="E89" s="177"/>
      <c r="F89" s="177"/>
      <c r="G89" s="177"/>
      <c r="H89" s="177"/>
      <c r="I89" s="178" t="str">
        <f>IF(D20="Yes",(I88*0.1),IF(D20="Yes",(I88*0.1),"0.00"))</f>
        <v>0.00</v>
      </c>
      <c r="J89" s="179"/>
    </row>
    <row r="90" spans="1:10" ht="15.75" customHeight="1" thickBot="1" x14ac:dyDescent="0.3">
      <c r="A90" s="139" t="s">
        <v>20</v>
      </c>
      <c r="B90" s="140"/>
      <c r="C90" s="140"/>
      <c r="D90" s="140"/>
      <c r="E90" s="140"/>
      <c r="F90" s="140"/>
      <c r="G90" s="140"/>
      <c r="H90" s="140"/>
      <c r="I90" s="141">
        <f>I88-I89</f>
        <v>0</v>
      </c>
      <c r="J90" s="142"/>
    </row>
    <row r="91" spans="1:10" ht="14.25" customHeight="1" thickBot="1" x14ac:dyDescent="0.3"/>
    <row r="92" spans="1:10" ht="22.5" customHeight="1" x14ac:dyDescent="0.25">
      <c r="A92" s="170" t="s">
        <v>123</v>
      </c>
      <c r="B92" s="171"/>
      <c r="C92" s="171"/>
      <c r="D92" s="171"/>
      <c r="E92" s="171"/>
      <c r="F92" s="171"/>
      <c r="G92" s="171"/>
      <c r="H92" s="171"/>
      <c r="I92" s="171"/>
      <c r="J92" s="172"/>
    </row>
    <row r="93" spans="1:10" ht="7.5" customHeight="1" thickBot="1" x14ac:dyDescent="0.3">
      <c r="A93" s="173"/>
      <c r="B93" s="174"/>
      <c r="C93" s="174"/>
      <c r="D93" s="174"/>
      <c r="E93" s="174"/>
      <c r="F93" s="174"/>
      <c r="G93" s="174"/>
      <c r="H93" s="174"/>
      <c r="I93" s="174"/>
      <c r="J93" s="175"/>
    </row>
    <row r="94" spans="1:10" ht="15" customHeight="1" thickBot="1" x14ac:dyDescent="0.3">
      <c r="A94" s="164"/>
      <c r="B94" s="164"/>
      <c r="C94" s="164"/>
      <c r="D94" s="164"/>
      <c r="E94" s="164"/>
      <c r="F94" s="164"/>
      <c r="G94" s="164"/>
      <c r="H94" s="164"/>
      <c r="I94" s="164"/>
      <c r="J94" s="164"/>
    </row>
    <row r="95" spans="1:10" ht="38.25" customHeight="1" thickBot="1" x14ac:dyDescent="0.3">
      <c r="A95" s="194" t="s">
        <v>118</v>
      </c>
      <c r="B95" s="195"/>
      <c r="C95" s="195"/>
      <c r="D95" s="195"/>
      <c r="E95" s="195"/>
      <c r="F95" s="195"/>
      <c r="G95" s="195"/>
      <c r="H95" s="195"/>
      <c r="I95" s="195"/>
      <c r="J95" s="196"/>
    </row>
    <row r="97" spans="1:1" x14ac:dyDescent="0.25">
      <c r="A97" s="56">
        <f ca="1">TODAY()</f>
        <v>45974</v>
      </c>
    </row>
  </sheetData>
  <sheetProtection algorithmName="SHA-512" hashValue="bE/qTLror7IakhPRNeqPKheEUN7EF0U4BFS+tSVjFscb8uZ2tWhtSZQMlFFQ8Te4QKM5d7xN31fblMH+TtuDjA==" saltValue="0gUxCcSJgDklcbS6y3mfeQ==" spinCount="100000" sheet="1" selectLockedCells="1"/>
  <protectedRanges>
    <protectedRange sqref="E19:F19" name="Range1"/>
  </protectedRanges>
  <mergeCells count="148">
    <mergeCell ref="A54:E55"/>
    <mergeCell ref="A50:F50"/>
    <mergeCell ref="A95:J95"/>
    <mergeCell ref="G86:H86"/>
    <mergeCell ref="D18:J18"/>
    <mergeCell ref="G34:J34"/>
    <mergeCell ref="I35:J35"/>
    <mergeCell ref="I28:J28"/>
    <mergeCell ref="G29:J29"/>
    <mergeCell ref="B75:E75"/>
    <mergeCell ref="B76:E76"/>
    <mergeCell ref="A22:F22"/>
    <mergeCell ref="I22:J22"/>
    <mergeCell ref="A20:C20"/>
    <mergeCell ref="A28:F28"/>
    <mergeCell ref="B72:E72"/>
    <mergeCell ref="B73:E73"/>
    <mergeCell ref="I79:J79"/>
    <mergeCell ref="I80:J80"/>
    <mergeCell ref="I81:J81"/>
    <mergeCell ref="B62:E62"/>
    <mergeCell ref="I62:J62"/>
    <mergeCell ref="A62:A64"/>
    <mergeCell ref="B63:E63"/>
    <mergeCell ref="A94:J94"/>
    <mergeCell ref="B84:E84"/>
    <mergeCell ref="B85:E85"/>
    <mergeCell ref="A92:J93"/>
    <mergeCell ref="A89:H89"/>
    <mergeCell ref="I89:J89"/>
    <mergeCell ref="I77:J77"/>
    <mergeCell ref="I76:J76"/>
    <mergeCell ref="B74:E74"/>
    <mergeCell ref="I85:J85"/>
    <mergeCell ref="I78:J78"/>
    <mergeCell ref="I74:J74"/>
    <mergeCell ref="I83:J83"/>
    <mergeCell ref="B83:E83"/>
    <mergeCell ref="A88:H88"/>
    <mergeCell ref="A75:A76"/>
    <mergeCell ref="A72:A74"/>
    <mergeCell ref="I88:J88"/>
    <mergeCell ref="I86:J86"/>
    <mergeCell ref="I84:J84"/>
    <mergeCell ref="B78:E78"/>
    <mergeCell ref="B77:E77"/>
    <mergeCell ref="I72:J72"/>
    <mergeCell ref="I73:J73"/>
    <mergeCell ref="B81:E81"/>
    <mergeCell ref="I75:J75"/>
    <mergeCell ref="I57:J57"/>
    <mergeCell ref="I58:J58"/>
    <mergeCell ref="I59:J59"/>
    <mergeCell ref="I60:J60"/>
    <mergeCell ref="I70:J70"/>
    <mergeCell ref="B65:E65"/>
    <mergeCell ref="I63:J63"/>
    <mergeCell ref="B67:E67"/>
    <mergeCell ref="B82:E82"/>
    <mergeCell ref="I54:J55"/>
    <mergeCell ref="H54:H55"/>
    <mergeCell ref="G54:G55"/>
    <mergeCell ref="F54:F55"/>
    <mergeCell ref="I56:J56"/>
    <mergeCell ref="A44:F44"/>
    <mergeCell ref="A38:F38"/>
    <mergeCell ref="I38:J38"/>
    <mergeCell ref="G39:J39"/>
    <mergeCell ref="I40:J40"/>
    <mergeCell ref="C51:F51"/>
    <mergeCell ref="C52:F52"/>
    <mergeCell ref="B64:E64"/>
    <mergeCell ref="I71:J71"/>
    <mergeCell ref="I67:J67"/>
    <mergeCell ref="I52:J52"/>
    <mergeCell ref="I44:J44"/>
    <mergeCell ref="C45:F45"/>
    <mergeCell ref="G45:J45"/>
    <mergeCell ref="C46:F46"/>
    <mergeCell ref="I46:J46"/>
    <mergeCell ref="G51:J51"/>
    <mergeCell ref="I82:J82"/>
    <mergeCell ref="A90:H90"/>
    <mergeCell ref="I90:J90"/>
    <mergeCell ref="A56:A61"/>
    <mergeCell ref="B58:E58"/>
    <mergeCell ref="B70:E70"/>
    <mergeCell ref="B59:E59"/>
    <mergeCell ref="B69:E69"/>
    <mergeCell ref="I69:J69"/>
    <mergeCell ref="I61:J61"/>
    <mergeCell ref="I64:J64"/>
    <mergeCell ref="I65:J65"/>
    <mergeCell ref="I66:J66"/>
    <mergeCell ref="B56:E56"/>
    <mergeCell ref="B57:E57"/>
    <mergeCell ref="B60:E60"/>
    <mergeCell ref="B71:E71"/>
    <mergeCell ref="A65:A66"/>
    <mergeCell ref="A70:A71"/>
    <mergeCell ref="B61:E61"/>
    <mergeCell ref="B66:E66"/>
    <mergeCell ref="B68:E68"/>
    <mergeCell ref="I68:J68"/>
    <mergeCell ref="B79:E79"/>
    <mergeCell ref="B80:E80"/>
    <mergeCell ref="A31:J31"/>
    <mergeCell ref="I24:J24"/>
    <mergeCell ref="D11:J11"/>
    <mergeCell ref="D13:J13"/>
    <mergeCell ref="D15:J15"/>
    <mergeCell ref="A12:C12"/>
    <mergeCell ref="D12:J12"/>
    <mergeCell ref="I25:J25"/>
    <mergeCell ref="I30:J30"/>
    <mergeCell ref="I26:J26"/>
    <mergeCell ref="I33:J33"/>
    <mergeCell ref="I50:J50"/>
    <mergeCell ref="A48:J48"/>
    <mergeCell ref="I41:J41"/>
    <mergeCell ref="C41:F41"/>
    <mergeCell ref="C47:F47"/>
    <mergeCell ref="I47:J47"/>
    <mergeCell ref="C42:F42"/>
    <mergeCell ref="I42:J42"/>
    <mergeCell ref="A33:F33"/>
    <mergeCell ref="A36:J36"/>
    <mergeCell ref="A5:J5"/>
    <mergeCell ref="A18:C18"/>
    <mergeCell ref="A19:C19"/>
    <mergeCell ref="D16:J16"/>
    <mergeCell ref="D17:J17"/>
    <mergeCell ref="A16:C16"/>
    <mergeCell ref="A17:C17"/>
    <mergeCell ref="A21:J21"/>
    <mergeCell ref="A9:C9"/>
    <mergeCell ref="A10:C10"/>
    <mergeCell ref="A11:C11"/>
    <mergeCell ref="A13:C13"/>
    <mergeCell ref="A15:C15"/>
    <mergeCell ref="A14:C14"/>
    <mergeCell ref="D14:J14"/>
    <mergeCell ref="D9:J9"/>
    <mergeCell ref="D10:J10"/>
    <mergeCell ref="A6:J6"/>
    <mergeCell ref="A7:J7"/>
    <mergeCell ref="D20:F20"/>
    <mergeCell ref="G20:J20"/>
  </mergeCells>
  <hyperlinks>
    <hyperlink ref="A6" r:id="rId1" display="mailto:infectionprevention.control@nhs.net" xr:uid="{5F561ACC-B745-4E12-B636-7B793D66F13B}"/>
  </hyperlinks>
  <pageMargins left="0.23622047244094491" right="0.23622047244094491" top="0.39370078740157483" bottom="0.59055118110236227" header="0.31496062992125984" footer="0.39370078740157483"/>
  <pageSetup paperSize="9" orientation="portrait" r:id="rId2"/>
  <headerFooter>
    <oddFooter>&amp;L&amp;9Version 4.00 November 2025</odd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00000000-0002-0000-0000-000000000000}">
          <x14:formula1>
            <xm:f>'For office use only 2'!$B$2:$B$3</xm:f>
          </x14:formula1>
          <xm:sqref>D20</xm:sqref>
        </x14:dataValidation>
        <x14:dataValidation type="list" allowBlank="1" showInputMessage="1" showErrorMessage="1" xr:uid="{ADE99D78-D6E5-43A8-9A5D-F45086DF1322}">
          <x14:formula1>
            <xm:f>'For office use only 2'!$B$19</xm:f>
          </x14:formula1>
          <xm:sqref>J19 H19 E19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7"/>
  <sheetViews>
    <sheetView workbookViewId="0">
      <selection activeCell="C5" sqref="C5"/>
    </sheetView>
  </sheetViews>
  <sheetFormatPr defaultRowHeight="15" x14ac:dyDescent="0.25"/>
  <cols>
    <col min="1" max="1" width="32.140625" customWidth="1"/>
    <col min="2" max="2" width="20.42578125" customWidth="1"/>
    <col min="3" max="3" width="36.42578125" customWidth="1"/>
  </cols>
  <sheetData>
    <row r="1" spans="1:7" ht="18" customHeight="1" x14ac:dyDescent="0.25">
      <c r="A1" s="36" t="s">
        <v>72</v>
      </c>
      <c r="B1" s="34"/>
      <c r="C1" s="40" t="s">
        <v>101</v>
      </c>
      <c r="F1" s="205"/>
      <c r="G1" s="205"/>
    </row>
    <row r="2" spans="1:7" ht="18" customHeight="1" x14ac:dyDescent="0.25">
      <c r="A2" s="36" t="s">
        <v>100</v>
      </c>
      <c r="B2" s="34"/>
      <c r="C2" s="31"/>
      <c r="D2" s="31"/>
      <c r="E2" s="31"/>
      <c r="F2" s="34"/>
      <c r="G2" s="34"/>
    </row>
    <row r="3" spans="1:7" ht="18" customHeight="1" x14ac:dyDescent="0.25">
      <c r="A3" s="37" t="s">
        <v>73</v>
      </c>
      <c r="B3" s="35"/>
      <c r="C3" s="35"/>
      <c r="F3" s="205"/>
      <c r="G3" s="205"/>
    </row>
    <row r="4" spans="1:7" ht="18" customHeight="1" x14ac:dyDescent="0.25">
      <c r="A4" s="38" t="s">
        <v>75</v>
      </c>
      <c r="B4" s="34"/>
      <c r="C4" s="35"/>
      <c r="D4" s="35"/>
      <c r="E4" s="35"/>
      <c r="F4" s="34"/>
      <c r="G4" s="34"/>
    </row>
    <row r="5" spans="1:7" ht="18" customHeight="1" x14ac:dyDescent="0.25">
      <c r="A5" s="39" t="s">
        <v>88</v>
      </c>
      <c r="B5" s="34"/>
      <c r="C5" s="35"/>
      <c r="D5" s="35"/>
      <c r="E5" s="35"/>
      <c r="F5" s="34"/>
      <c r="G5" s="34"/>
    </row>
    <row r="6" spans="1:7" ht="18" customHeight="1" x14ac:dyDescent="0.25">
      <c r="A6" s="39" t="s">
        <v>77</v>
      </c>
    </row>
    <row r="7" spans="1:7" ht="18" customHeight="1" x14ac:dyDescent="0.25">
      <c r="A7" s="39" t="s">
        <v>99</v>
      </c>
      <c r="B7" s="30"/>
    </row>
    <row r="8" spans="1:7" ht="18" customHeight="1" x14ac:dyDescent="0.25">
      <c r="A8" s="39" t="s">
        <v>78</v>
      </c>
    </row>
    <row r="9" spans="1:7" ht="18" customHeight="1" x14ac:dyDescent="0.25">
      <c r="A9" s="39" t="s">
        <v>103</v>
      </c>
    </row>
    <row r="10" spans="1:7" ht="18" customHeight="1" x14ac:dyDescent="0.25">
      <c r="A10" s="39" t="s">
        <v>79</v>
      </c>
    </row>
    <row r="11" spans="1:7" ht="18" customHeight="1" x14ac:dyDescent="0.25">
      <c r="A11" s="39" t="s">
        <v>117</v>
      </c>
    </row>
    <row r="12" spans="1:7" ht="18" customHeight="1" x14ac:dyDescent="0.25">
      <c r="A12" s="39" t="s">
        <v>102</v>
      </c>
    </row>
    <row r="13" spans="1:7" ht="18" customHeight="1" x14ac:dyDescent="0.25">
      <c r="A13" s="39" t="s">
        <v>84</v>
      </c>
    </row>
    <row r="14" spans="1:7" ht="18" customHeight="1" x14ac:dyDescent="0.25">
      <c r="A14" s="39" t="s">
        <v>86</v>
      </c>
    </row>
    <row r="15" spans="1:7" ht="18" customHeight="1" x14ac:dyDescent="0.25">
      <c r="A15" s="39" t="s">
        <v>87</v>
      </c>
    </row>
    <row r="16" spans="1:7" ht="18" customHeight="1" x14ac:dyDescent="0.25">
      <c r="A16" s="39" t="s">
        <v>89</v>
      </c>
    </row>
    <row r="17" spans="1:1" ht="18" customHeight="1" x14ac:dyDescent="0.25">
      <c r="A17" s="39" t="s">
        <v>90</v>
      </c>
    </row>
    <row r="18" spans="1:1" ht="16.5" customHeight="1" x14ac:dyDescent="0.25">
      <c r="A18" s="39" t="s">
        <v>115</v>
      </c>
    </row>
    <row r="19" spans="1:1" ht="16.5" customHeight="1" x14ac:dyDescent="0.25">
      <c r="A19" s="39" t="s">
        <v>119</v>
      </c>
    </row>
    <row r="20" spans="1:1" ht="16.5" customHeight="1" x14ac:dyDescent="0.25"/>
    <row r="21" spans="1:1" ht="16.5" customHeight="1" x14ac:dyDescent="0.25"/>
    <row r="22" spans="1:1" ht="16.5" customHeight="1" x14ac:dyDescent="0.25"/>
    <row r="23" spans="1:1" ht="16.5" customHeight="1" x14ac:dyDescent="0.25"/>
    <row r="24" spans="1:1" ht="16.5" customHeight="1" x14ac:dyDescent="0.25"/>
    <row r="25" spans="1:1" ht="16.5" customHeight="1" x14ac:dyDescent="0.25"/>
    <row r="26" spans="1:1" ht="16.5" customHeight="1" x14ac:dyDescent="0.25"/>
    <row r="27" spans="1:1" ht="16.5" customHeight="1" x14ac:dyDescent="0.25"/>
    <row r="28" spans="1:1" ht="16.5" customHeight="1" x14ac:dyDescent="0.25"/>
    <row r="29" spans="1:1" ht="16.5" customHeight="1" x14ac:dyDescent="0.25"/>
    <row r="30" spans="1:1" ht="16.5" customHeight="1" x14ac:dyDescent="0.25"/>
    <row r="31" spans="1:1" ht="16.5" customHeight="1" x14ac:dyDescent="0.25"/>
    <row r="32" spans="1:1" ht="16.5" customHeight="1" x14ac:dyDescent="0.25"/>
    <row r="33" ht="16.5" customHeight="1" x14ac:dyDescent="0.25"/>
    <row r="34" ht="16.5" customHeight="1" x14ac:dyDescent="0.25"/>
    <row r="35" ht="16.5" customHeight="1" x14ac:dyDescent="0.25"/>
    <row r="36" ht="16.5" customHeight="1" x14ac:dyDescent="0.25"/>
    <row r="37" ht="16.5" customHeight="1" x14ac:dyDescent="0.25"/>
    <row r="38" ht="16.5" customHeight="1" x14ac:dyDescent="0.25"/>
    <row r="39" ht="16.5" customHeight="1" x14ac:dyDescent="0.25"/>
    <row r="40" ht="16.5" customHeight="1" x14ac:dyDescent="0.25"/>
    <row r="41" ht="16.5" customHeight="1" x14ac:dyDescent="0.25"/>
    <row r="42" ht="16.5" customHeight="1" x14ac:dyDescent="0.25"/>
    <row r="43" ht="16.5" customHeight="1" x14ac:dyDescent="0.25"/>
    <row r="44" ht="16.5" customHeight="1" x14ac:dyDescent="0.25"/>
    <row r="45" ht="16.5" customHeight="1" x14ac:dyDescent="0.25"/>
    <row r="46" ht="16.5" customHeight="1" x14ac:dyDescent="0.25"/>
    <row r="47" ht="16.5" customHeight="1" x14ac:dyDescent="0.25"/>
    <row r="48" ht="16.5" customHeight="1" x14ac:dyDescent="0.25"/>
    <row r="49" ht="16.5" customHeight="1" x14ac:dyDescent="0.25"/>
    <row r="50" ht="16.5" customHeight="1" x14ac:dyDescent="0.25"/>
    <row r="51" ht="16.5" customHeight="1" x14ac:dyDescent="0.25"/>
    <row r="52" ht="16.5" customHeight="1" x14ac:dyDescent="0.25"/>
    <row r="53" ht="16.5" customHeight="1" x14ac:dyDescent="0.25"/>
    <row r="54" ht="16.5" customHeight="1" x14ac:dyDescent="0.25"/>
    <row r="55" ht="16.5" customHeight="1" x14ac:dyDescent="0.25"/>
    <row r="56" ht="16.5" customHeight="1" x14ac:dyDescent="0.25"/>
    <row r="57" ht="16.5" customHeight="1" x14ac:dyDescent="0.25"/>
  </sheetData>
  <mergeCells count="2">
    <mergeCell ref="F1:G1"/>
    <mergeCell ref="F3:G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0CC5CBE-36B2-481D-8E43-B500A159F4F9}">
          <x14:formula1>
            <xm:f>'For office use only 2'!$B$5:$B$8</xm:f>
          </x14:formula1>
          <xm:sqref>B10</xm:sqref>
        </x14:dataValidation>
        <x14:dataValidation type="list" allowBlank="1" showInputMessage="1" showErrorMessage="1" xr:uid="{1B4B98D9-50B9-46C9-AD14-5189336331A8}">
          <x14:formula1>
            <xm:f>'For office use only 2'!$B$10:$B$12</xm:f>
          </x14:formula1>
          <xm:sqref>B13</xm:sqref>
        </x14:dataValidation>
        <x14:dataValidation type="list" allowBlank="1" showInputMessage="1" showErrorMessage="1" xr:uid="{CDDEB2E0-AD28-4130-97A4-15939B846220}">
          <x14:formula1>
            <xm:f>'For office use only 2'!$D$2:$D$10</xm:f>
          </x14:formula1>
          <xm:sqref>B6</xm:sqref>
        </x14:dataValidation>
        <x14:dataValidation type="list" allowBlank="1" showInputMessage="1" showErrorMessage="1" xr:uid="{D832991A-0C6B-428D-9A8E-B9F3D4497817}">
          <x14:formula1>
            <xm:f>'For office use only 2'!$B$14:$B$16</xm:f>
          </x14:formula1>
          <xm:sqref>B7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19"/>
  <sheetViews>
    <sheetView workbookViewId="0">
      <selection activeCell="B19" sqref="B19"/>
    </sheetView>
  </sheetViews>
  <sheetFormatPr defaultRowHeight="15" x14ac:dyDescent="0.25"/>
  <sheetData>
    <row r="2" spans="2:4" x14ac:dyDescent="0.25">
      <c r="B2" t="s">
        <v>9</v>
      </c>
      <c r="D2" t="s">
        <v>98</v>
      </c>
    </row>
    <row r="3" spans="2:4" x14ac:dyDescent="0.25">
      <c r="B3" t="s">
        <v>10</v>
      </c>
      <c r="D3" t="s">
        <v>91</v>
      </c>
    </row>
    <row r="4" spans="2:4" x14ac:dyDescent="0.25">
      <c r="D4" t="s">
        <v>92</v>
      </c>
    </row>
    <row r="5" spans="2:4" x14ac:dyDescent="0.25">
      <c r="B5" t="s">
        <v>80</v>
      </c>
      <c r="D5" t="s">
        <v>93</v>
      </c>
    </row>
    <row r="6" spans="2:4" x14ac:dyDescent="0.25">
      <c r="B6" t="s">
        <v>81</v>
      </c>
      <c r="D6" t="s">
        <v>94</v>
      </c>
    </row>
    <row r="7" spans="2:4" x14ac:dyDescent="0.25">
      <c r="B7" t="s">
        <v>82</v>
      </c>
      <c r="D7" t="s">
        <v>95</v>
      </c>
    </row>
    <row r="8" spans="2:4" x14ac:dyDescent="0.25">
      <c r="B8" t="s">
        <v>83</v>
      </c>
      <c r="D8" t="s">
        <v>96</v>
      </c>
    </row>
    <row r="9" spans="2:4" x14ac:dyDescent="0.25">
      <c r="D9" t="s">
        <v>97</v>
      </c>
    </row>
    <row r="10" spans="2:4" x14ac:dyDescent="0.25">
      <c r="B10" t="s">
        <v>9</v>
      </c>
      <c r="D10" t="s">
        <v>76</v>
      </c>
    </row>
    <row r="11" spans="2:4" x14ac:dyDescent="0.25">
      <c r="B11" t="s">
        <v>10</v>
      </c>
    </row>
    <row r="12" spans="2:4" x14ac:dyDescent="0.25">
      <c r="B12" t="s">
        <v>85</v>
      </c>
    </row>
    <row r="14" spans="2:4" x14ac:dyDescent="0.25">
      <c r="B14" s="30">
        <v>0.1</v>
      </c>
    </row>
    <row r="15" spans="2:4" x14ac:dyDescent="0.25">
      <c r="B15" s="30">
        <v>0.5</v>
      </c>
    </row>
    <row r="16" spans="2:4" x14ac:dyDescent="0.25">
      <c r="B16" t="s">
        <v>76</v>
      </c>
    </row>
    <row r="19" spans="2:2" x14ac:dyDescent="0.25">
      <c r="B19" s="65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Order form</vt:lpstr>
      <vt:lpstr>For office use only</vt:lpstr>
      <vt:lpstr>For office use only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Langthorne</dc:creator>
  <cp:lastModifiedBy>Padgent</cp:lastModifiedBy>
  <cp:lastPrinted>2024-12-09T16:07:57Z</cp:lastPrinted>
  <dcterms:created xsi:type="dcterms:W3CDTF">2023-01-25T12:31:27Z</dcterms:created>
  <dcterms:modified xsi:type="dcterms:W3CDTF">2025-11-13T16:17:45Z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